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10" windowWidth="14810" windowHeight="8010"/>
  </bookViews>
  <sheets>
    <sheet name="data" sheetId="1" r:id="rId1"/>
    <sheet name="calc" sheetId="2" r:id="rId2"/>
    <sheet name="score" sheetId="3" r:id="rId3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2" i="1"/>
  <c r="F4" i="2"/>
  <c r="F5" i="2"/>
  <c r="F6" i="2"/>
  <c r="F7" i="2"/>
  <c r="F8" i="2"/>
  <c r="F9" i="2"/>
  <c r="F10" i="2"/>
  <c r="F11" i="2"/>
  <c r="F2" i="2"/>
  <c r="F3" i="2"/>
  <c r="J3" i="2" l="1"/>
  <c r="K3" i="2"/>
  <c r="A3" i="2" s="1"/>
  <c r="C3" i="1" s="1"/>
  <c r="H5" i="1"/>
  <c r="H6" i="1"/>
  <c r="H7" i="1"/>
  <c r="H8" i="1"/>
  <c r="H9" i="1"/>
  <c r="H10" i="1"/>
  <c r="H11" i="1"/>
  <c r="A4" i="2"/>
  <c r="A5" i="2"/>
  <c r="E5" i="2" s="1"/>
  <c r="A6" i="2"/>
  <c r="A7" i="2"/>
  <c r="A8" i="2"/>
  <c r="A9" i="2"/>
  <c r="E9" i="2" s="1"/>
  <c r="A10" i="2"/>
  <c r="A11" i="2"/>
  <c r="C6" i="1"/>
  <c r="C10" i="1"/>
  <c r="K2" i="2"/>
  <c r="G5" i="1"/>
  <c r="G9" i="1"/>
  <c r="E7" i="1"/>
  <c r="E11" i="1"/>
  <c r="D6" i="1"/>
  <c r="D10" i="1"/>
  <c r="C4" i="1"/>
  <c r="C5" i="1"/>
  <c r="C7" i="1"/>
  <c r="C8" i="1"/>
  <c r="C11" i="1"/>
  <c r="B4" i="2"/>
  <c r="D4" i="1" s="1"/>
  <c r="B5" i="2"/>
  <c r="D5" i="1" s="1"/>
  <c r="B6" i="2"/>
  <c r="B7" i="2"/>
  <c r="D7" i="1" s="1"/>
  <c r="B8" i="2"/>
  <c r="D8" i="1" s="1"/>
  <c r="B9" i="2"/>
  <c r="D9" i="1" s="1"/>
  <c r="B10" i="2"/>
  <c r="B11" i="2"/>
  <c r="D11" i="1" s="1"/>
  <c r="E4" i="2"/>
  <c r="C4" i="2"/>
  <c r="E4" i="1" s="1"/>
  <c r="D4" i="2"/>
  <c r="G4" i="2"/>
  <c r="G4" i="1" s="1"/>
  <c r="C5" i="2"/>
  <c r="D5" i="2"/>
  <c r="F5" i="1" s="1"/>
  <c r="G5" i="2"/>
  <c r="C6" i="2"/>
  <c r="E6" i="1" s="1"/>
  <c r="D6" i="2"/>
  <c r="G6" i="2"/>
  <c r="G6" i="1" s="1"/>
  <c r="C7" i="2"/>
  <c r="D7" i="2"/>
  <c r="F7" i="1" s="1"/>
  <c r="E7" i="2"/>
  <c r="H7" i="2" s="1"/>
  <c r="I7" i="2" s="1"/>
  <c r="G7" i="2"/>
  <c r="G7" i="1" s="1"/>
  <c r="E8" i="2"/>
  <c r="C8" i="2"/>
  <c r="E8" i="1" s="1"/>
  <c r="D8" i="2"/>
  <c r="G8" i="2"/>
  <c r="G8" i="1" s="1"/>
  <c r="C9" i="2"/>
  <c r="D9" i="2"/>
  <c r="F9" i="1" s="1"/>
  <c r="G9" i="2"/>
  <c r="E10" i="2"/>
  <c r="C10" i="2"/>
  <c r="E10" i="1" s="1"/>
  <c r="D10" i="2"/>
  <c r="G10" i="2"/>
  <c r="G10" i="1" s="1"/>
  <c r="C11" i="2"/>
  <c r="D11" i="2"/>
  <c r="F11" i="1" s="1"/>
  <c r="G11" i="2"/>
  <c r="G11" i="1" s="1"/>
  <c r="H3" i="1"/>
  <c r="H4" i="1"/>
  <c r="M3" i="2"/>
  <c r="N3" i="2"/>
  <c r="P3" i="2"/>
  <c r="Q3" i="2"/>
  <c r="R3" i="2"/>
  <c r="S3" i="2"/>
  <c r="T3" i="2"/>
  <c r="U3" i="2"/>
  <c r="V3" i="2"/>
  <c r="W3" i="2"/>
  <c r="X3" i="2"/>
  <c r="Y3" i="2"/>
  <c r="Z3" i="2"/>
  <c r="AA3" i="2"/>
  <c r="F8" i="1" l="1"/>
  <c r="F4" i="1"/>
  <c r="D3" i="2"/>
  <c r="F3" i="1" s="1"/>
  <c r="H9" i="2"/>
  <c r="I9" i="2" s="1"/>
  <c r="H5" i="2"/>
  <c r="I5" i="2" s="1"/>
  <c r="C9" i="1"/>
  <c r="H10" i="2"/>
  <c r="I10" i="2" s="1"/>
  <c r="H8" i="2"/>
  <c r="I8" i="2" s="1"/>
  <c r="H4" i="2"/>
  <c r="I4" i="2" s="1"/>
  <c r="E9" i="1"/>
  <c r="E5" i="1"/>
  <c r="F10" i="1"/>
  <c r="F6" i="1"/>
  <c r="E11" i="2"/>
  <c r="G3" i="2"/>
  <c r="G3" i="1" s="1"/>
  <c r="C3" i="2"/>
  <c r="E3" i="1" s="1"/>
  <c r="E6" i="2"/>
  <c r="H6" i="2" s="1"/>
  <c r="I6" i="2" s="1"/>
  <c r="H11" i="2"/>
  <c r="I11" i="2" s="1"/>
  <c r="O3" i="2"/>
  <c r="L3" i="2" s="1"/>
  <c r="B3" i="2" s="1"/>
  <c r="D3" i="1" s="1"/>
  <c r="E3" i="2" l="1"/>
  <c r="H3" i="2" l="1"/>
  <c r="I3" i="2" s="1"/>
  <c r="H2" i="1" l="1"/>
  <c r="Y2" i="2"/>
  <c r="AA2" i="2"/>
  <c r="Z2" i="2"/>
  <c r="X2" i="2"/>
  <c r="W2" i="2"/>
  <c r="V2" i="2"/>
  <c r="C2" i="2" s="1"/>
  <c r="E2" i="1" s="1"/>
  <c r="G2" i="2" l="1"/>
  <c r="G2" i="1" s="1"/>
  <c r="D2" i="2"/>
  <c r="F2" i="1" s="1"/>
  <c r="J2" i="2"/>
  <c r="A2" i="2" s="1"/>
  <c r="C2" i="1" s="1"/>
  <c r="T2" i="2"/>
  <c r="U2" i="2" l="1"/>
  <c r="S2" i="2"/>
  <c r="R2" i="2"/>
  <c r="Q2" i="2"/>
  <c r="P2" i="2"/>
  <c r="M2" i="2"/>
  <c r="N2" i="2"/>
  <c r="O2" i="2" l="1"/>
  <c r="L2" i="2" s="1"/>
  <c r="B2" i="2" s="1"/>
  <c r="D2" i="1" s="1"/>
  <c r="E2" i="2" l="1"/>
  <c r="H2" i="2" s="1"/>
  <c r="I2" i="2" s="1"/>
</calcChain>
</file>

<file path=xl/sharedStrings.xml><?xml version="1.0" encoding="utf-8"?>
<sst xmlns="http://schemas.openxmlformats.org/spreadsheetml/2006/main" count="418" uniqueCount="413">
  <si>
    <t>:欠席率</t>
    <rPh sb="1" eb="3">
      <t>ケッセキ</t>
    </rPh>
    <rPh sb="3" eb="4">
      <t>リツ</t>
    </rPh>
    <phoneticPr fontId="1"/>
  </si>
  <si>
    <t>就労時間</t>
    <rPh sb="0" eb="2">
      <t>シュウロウ</t>
    </rPh>
    <rPh sb="2" eb="4">
      <t>ジカン</t>
    </rPh>
    <phoneticPr fontId="1"/>
  </si>
  <si>
    <t>問2
登校日</t>
    <rPh sb="0" eb="1">
      <t>トイ</t>
    </rPh>
    <phoneticPr fontId="1"/>
  </si>
  <si>
    <t>問3
休み</t>
    <rPh sb="0" eb="1">
      <t>トイ</t>
    </rPh>
    <phoneticPr fontId="1"/>
  </si>
  <si>
    <t>問4-1
労働日数</t>
    <rPh sb="0" eb="1">
      <t>トイ</t>
    </rPh>
    <rPh sb="5" eb="7">
      <t>ロウドウ</t>
    </rPh>
    <rPh sb="7" eb="9">
      <t>ニッスウ</t>
    </rPh>
    <phoneticPr fontId="1"/>
  </si>
  <si>
    <t>調整</t>
    <rPh sb="0" eb="2">
      <t>チョウセイ</t>
    </rPh>
    <phoneticPr fontId="1"/>
  </si>
  <si>
    <t>問5
就労形態</t>
    <rPh sb="0" eb="1">
      <t>トイ</t>
    </rPh>
    <rPh sb="3" eb="5">
      <t>シュウロウ</t>
    </rPh>
    <rPh sb="5" eb="7">
      <t>ケイタイ</t>
    </rPh>
    <phoneticPr fontId="1"/>
  </si>
  <si>
    <t>家事時間</t>
    <rPh sb="0" eb="2">
      <t>カジ</t>
    </rPh>
    <rPh sb="2" eb="4">
      <t>ジカン</t>
    </rPh>
    <phoneticPr fontId="1"/>
  </si>
  <si>
    <t>問7-1
育児(時)</t>
    <rPh sb="0" eb="1">
      <t>トイ</t>
    </rPh>
    <rPh sb="5" eb="7">
      <t>イクジ</t>
    </rPh>
    <rPh sb="8" eb="9">
      <t>ジ</t>
    </rPh>
    <phoneticPr fontId="1"/>
  </si>
  <si>
    <t>問7-2
育児(分)</t>
    <rPh sb="0" eb="1">
      <t>トイ</t>
    </rPh>
    <rPh sb="5" eb="7">
      <t>イクジ</t>
    </rPh>
    <rPh sb="8" eb="9">
      <t>フン</t>
    </rPh>
    <phoneticPr fontId="1"/>
  </si>
  <si>
    <t>問7-3
介護(時)</t>
    <rPh sb="0" eb="1">
      <t>トイ</t>
    </rPh>
    <rPh sb="5" eb="7">
      <t>カイゴ</t>
    </rPh>
    <rPh sb="8" eb="9">
      <t>ジ</t>
    </rPh>
    <phoneticPr fontId="1"/>
  </si>
  <si>
    <t>問7-4
介護(分)</t>
    <rPh sb="0" eb="1">
      <t>トイ</t>
    </rPh>
    <rPh sb="5" eb="7">
      <t>カイゴ</t>
    </rPh>
    <rPh sb="8" eb="9">
      <t>フン</t>
    </rPh>
    <phoneticPr fontId="1"/>
  </si>
  <si>
    <t>育児時間</t>
    <rPh sb="0" eb="2">
      <t>イクジ</t>
    </rPh>
    <rPh sb="2" eb="4">
      <t>ジカン</t>
    </rPh>
    <phoneticPr fontId="1"/>
  </si>
  <si>
    <t>介護時間</t>
    <rPh sb="0" eb="2">
      <t>カイゴ</t>
    </rPh>
    <rPh sb="2" eb="4">
      <t>ジカン</t>
    </rPh>
    <phoneticPr fontId="1"/>
  </si>
  <si>
    <t>問8-1
学習(日)</t>
    <rPh sb="0" eb="1">
      <t>トイ</t>
    </rPh>
    <rPh sb="5" eb="7">
      <t>ガクシュウ</t>
    </rPh>
    <rPh sb="8" eb="9">
      <t>ヒ</t>
    </rPh>
    <phoneticPr fontId="1"/>
  </si>
  <si>
    <t>問8-2
学習(時)</t>
    <rPh sb="0" eb="1">
      <t>トイ</t>
    </rPh>
    <rPh sb="5" eb="7">
      <t>ガクシュウ</t>
    </rPh>
    <rPh sb="8" eb="9">
      <t>ジ</t>
    </rPh>
    <phoneticPr fontId="1"/>
  </si>
  <si>
    <t>問8-3
学習(分)</t>
    <rPh sb="0" eb="1">
      <t>トイ</t>
    </rPh>
    <rPh sb="5" eb="7">
      <t>ガクシュウ</t>
    </rPh>
    <rPh sb="8" eb="9">
      <t>フン</t>
    </rPh>
    <phoneticPr fontId="1"/>
  </si>
  <si>
    <t>学習時間</t>
    <rPh sb="0" eb="2">
      <t>ガクシュウ</t>
    </rPh>
    <rPh sb="2" eb="4">
      <t>ジカン</t>
    </rPh>
    <phoneticPr fontId="1"/>
  </si>
  <si>
    <t>問9-1
治療</t>
    <rPh sb="0" eb="1">
      <t>トイ</t>
    </rPh>
    <rPh sb="5" eb="7">
      <t>チリョウ</t>
    </rPh>
    <phoneticPr fontId="1"/>
  </si>
  <si>
    <t>問9-2
デイケア</t>
    <rPh sb="0" eb="1">
      <t>トイ</t>
    </rPh>
    <phoneticPr fontId="1"/>
  </si>
  <si>
    <t>学生</t>
    <rPh sb="0" eb="2">
      <t>ガクセイ</t>
    </rPh>
    <phoneticPr fontId="1"/>
  </si>
  <si>
    <t>問10-1
趣味等</t>
    <rPh sb="0" eb="1">
      <t>トイ</t>
    </rPh>
    <rPh sb="6" eb="8">
      <t>シュミ</t>
    </rPh>
    <rPh sb="8" eb="9">
      <t>トウ</t>
    </rPh>
    <phoneticPr fontId="1"/>
  </si>
  <si>
    <t>問10-2
交流有</t>
    <rPh sb="6" eb="8">
      <t>コウリュウ</t>
    </rPh>
    <rPh sb="8" eb="9">
      <t>ユウ</t>
    </rPh>
    <phoneticPr fontId="1"/>
  </si>
  <si>
    <t>問10-3
自治等</t>
    <rPh sb="0" eb="1">
      <t>トイ</t>
    </rPh>
    <rPh sb="6" eb="8">
      <t>ジチ</t>
    </rPh>
    <rPh sb="8" eb="9">
      <t>トウ</t>
    </rPh>
    <phoneticPr fontId="1"/>
  </si>
  <si>
    <t>問10-4
交流有</t>
    <rPh sb="6" eb="8">
      <t>コウリュウ</t>
    </rPh>
    <rPh sb="8" eb="9">
      <t>ユウ</t>
    </rPh>
    <phoneticPr fontId="1"/>
  </si>
  <si>
    <t>余暇活動</t>
    <rPh sb="0" eb="2">
      <t>ヨカ</t>
    </rPh>
    <rPh sb="2" eb="4">
      <t>カツドウ</t>
    </rPh>
    <phoneticPr fontId="1"/>
  </si>
  <si>
    <t>SOFAS</t>
    <phoneticPr fontId="1"/>
  </si>
  <si>
    <t>調整済み
労働時間</t>
    <rPh sb="0" eb="2">
      <t>チョウセイ</t>
    </rPh>
    <rPh sb="2" eb="3">
      <t>ズ</t>
    </rPh>
    <rPh sb="5" eb="7">
      <t>ロウドウ</t>
    </rPh>
    <rPh sb="7" eb="9">
      <t>ジカン</t>
    </rPh>
    <phoneticPr fontId="1"/>
  </si>
  <si>
    <t>社会活動
合計時間</t>
    <rPh sb="0" eb="2">
      <t>シャカイ</t>
    </rPh>
    <rPh sb="2" eb="4">
      <t>カツドウ</t>
    </rPh>
    <rPh sb="5" eb="7">
      <t>ゴウケイ</t>
    </rPh>
    <rPh sb="7" eb="9">
      <t>ジカン</t>
    </rPh>
    <phoneticPr fontId="1"/>
  </si>
  <si>
    <t>仕事</t>
    <rPh sb="0" eb="2">
      <t>シゴト</t>
    </rPh>
    <phoneticPr fontId="1"/>
  </si>
  <si>
    <t>社会的活動</t>
    <rPh sb="0" eb="3">
      <t>シャカイテキ</t>
    </rPh>
    <rPh sb="3" eb="5">
      <t>カツドウ</t>
    </rPh>
    <phoneticPr fontId="1"/>
  </si>
  <si>
    <t>不和</t>
    <rPh sb="0" eb="2">
      <t>フワ</t>
    </rPh>
    <phoneticPr fontId="1"/>
  </si>
  <si>
    <t>交流</t>
    <rPh sb="0" eb="2">
      <t>コウリュウ</t>
    </rPh>
    <phoneticPr fontId="1"/>
  </si>
  <si>
    <t>社交</t>
    <rPh sb="0" eb="2">
      <t>シャコウ</t>
    </rPh>
    <phoneticPr fontId="1"/>
  </si>
  <si>
    <t>家族</t>
    <rPh sb="0" eb="2">
      <t>カゾク</t>
    </rPh>
    <phoneticPr fontId="1"/>
  </si>
  <si>
    <t>非学生</t>
    <rPh sb="0" eb="1">
      <t>ヒ</t>
    </rPh>
    <rPh sb="1" eb="3">
      <t>ガクセイ</t>
    </rPh>
    <phoneticPr fontId="1"/>
  </si>
  <si>
    <t>ID</t>
    <phoneticPr fontId="1"/>
  </si>
  <si>
    <t>問11
交流(親)</t>
    <rPh sb="0" eb="1">
      <t>トイ</t>
    </rPh>
    <rPh sb="4" eb="6">
      <t>コウリュウ</t>
    </rPh>
    <rPh sb="7" eb="8">
      <t>シタ</t>
    </rPh>
    <phoneticPr fontId="1"/>
  </si>
  <si>
    <t>治療
デイケア</t>
    <rPh sb="0" eb="2">
      <t>チリョウ</t>
    </rPh>
    <phoneticPr fontId="1"/>
  </si>
  <si>
    <t>交流
(他者)</t>
    <rPh sb="4" eb="6">
      <t>タシャ</t>
    </rPh>
    <phoneticPr fontId="1"/>
  </si>
  <si>
    <t>交流
(親)</t>
    <rPh sb="0" eb="2">
      <t>コウリュウ</t>
    </rPh>
    <rPh sb="4" eb="5">
      <t>シタ</t>
    </rPh>
    <phoneticPr fontId="1"/>
  </si>
  <si>
    <t>学校</t>
    <rPh sb="0" eb="2">
      <t>ガッコウ</t>
    </rPh>
    <phoneticPr fontId="1"/>
  </si>
  <si>
    <t>問13
不和(軽)</t>
    <rPh sb="0" eb="1">
      <t>トイ</t>
    </rPh>
    <rPh sb="4" eb="6">
      <t>フワ</t>
    </rPh>
    <rPh sb="7" eb="8">
      <t>カル</t>
    </rPh>
    <phoneticPr fontId="1"/>
  </si>
  <si>
    <t>問14
不和(重)</t>
    <rPh sb="0" eb="1">
      <t>トイ</t>
    </rPh>
    <rPh sb="4" eb="6">
      <t>フワ</t>
    </rPh>
    <rPh sb="7" eb="8">
      <t>ジュウ</t>
    </rPh>
    <phoneticPr fontId="1"/>
  </si>
  <si>
    <t>不和(軽)</t>
    <rPh sb="0" eb="2">
      <t>フワ</t>
    </rPh>
    <rPh sb="3" eb="4">
      <t>カル</t>
    </rPh>
    <phoneticPr fontId="1"/>
  </si>
  <si>
    <t>不和(重)</t>
    <rPh sb="0" eb="2">
      <t>フワ</t>
    </rPh>
    <rPh sb="3" eb="4">
      <t>ジュウ</t>
    </rPh>
    <phoneticPr fontId="1"/>
  </si>
  <si>
    <t>家族(軽)</t>
    <rPh sb="0" eb="2">
      <t>カゾク</t>
    </rPh>
    <rPh sb="3" eb="4">
      <t>カル</t>
    </rPh>
    <phoneticPr fontId="1"/>
  </si>
  <si>
    <t>家族(重)</t>
    <rPh sb="0" eb="2">
      <t>カゾク</t>
    </rPh>
    <rPh sb="3" eb="4">
      <t>ジュウ</t>
    </rPh>
    <phoneticPr fontId="1"/>
  </si>
  <si>
    <t>問15
家族(軽)</t>
    <rPh sb="0" eb="1">
      <t>トイ</t>
    </rPh>
    <rPh sb="4" eb="6">
      <t>カゾク</t>
    </rPh>
    <rPh sb="7" eb="8">
      <t>カル</t>
    </rPh>
    <phoneticPr fontId="1"/>
  </si>
  <si>
    <t>問16
家族(重)</t>
    <rPh sb="0" eb="1">
      <t>トイ</t>
    </rPh>
    <rPh sb="4" eb="6">
      <t>カゾク</t>
    </rPh>
    <rPh sb="7" eb="8">
      <t>ジュウ</t>
    </rPh>
    <phoneticPr fontId="1"/>
  </si>
  <si>
    <t>0001</t>
    <phoneticPr fontId="1"/>
  </si>
  <si>
    <t>検索文字列</t>
    <rPh sb="0" eb="2">
      <t>ケンサク</t>
    </rPh>
    <rPh sb="2" eb="5">
      <t>モジレツ</t>
    </rPh>
    <phoneticPr fontId="1"/>
  </si>
  <si>
    <t>SOFAS値</t>
    <rPh sb="5" eb="6">
      <t>チ</t>
    </rPh>
    <phoneticPr fontId="1"/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</si>
  <si>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</si>
  <si>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</si>
  <si>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</si>
  <si>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</si>
  <si>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</si>
  <si>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</si>
  <si>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</si>
  <si>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</si>
  <si>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</si>
  <si>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問4-2
労働時間
(時間)</t>
    <rPh sb="0" eb="1">
      <t>トイ</t>
    </rPh>
    <rPh sb="5" eb="7">
      <t>ロウドウ</t>
    </rPh>
    <rPh sb="7" eb="9">
      <t>ジカン</t>
    </rPh>
    <rPh sb="11" eb="13">
      <t>ジカン</t>
    </rPh>
    <phoneticPr fontId="1"/>
  </si>
  <si>
    <t>問4-3
労働時間
(分)</t>
    <rPh sb="0" eb="1">
      <t>トイ</t>
    </rPh>
    <rPh sb="5" eb="7">
      <t>ロウドウ</t>
    </rPh>
    <rPh sb="7" eb="9">
      <t>ジカン</t>
    </rPh>
    <rPh sb="11" eb="12">
      <t>フン</t>
    </rPh>
    <phoneticPr fontId="1"/>
  </si>
  <si>
    <t>問6-1
平日家事
(時)</t>
    <rPh sb="0" eb="1">
      <t>トイ</t>
    </rPh>
    <rPh sb="5" eb="7">
      <t>ヘイジツ</t>
    </rPh>
    <rPh sb="7" eb="9">
      <t>カジ</t>
    </rPh>
    <rPh sb="11" eb="12">
      <t>ジ</t>
    </rPh>
    <phoneticPr fontId="1"/>
  </si>
  <si>
    <t>問6-2
平日家事
(分)</t>
    <rPh sb="0" eb="1">
      <t>トイ</t>
    </rPh>
    <rPh sb="5" eb="7">
      <t>ヘイジツ</t>
    </rPh>
    <rPh sb="7" eb="9">
      <t>カジ</t>
    </rPh>
    <rPh sb="11" eb="12">
      <t>フン</t>
    </rPh>
    <phoneticPr fontId="1"/>
  </si>
  <si>
    <t>問6-3
休日家事
(時)</t>
    <rPh sb="0" eb="1">
      <t>トイ</t>
    </rPh>
    <rPh sb="5" eb="7">
      <t>キュウジツ</t>
    </rPh>
    <rPh sb="7" eb="9">
      <t>カジ</t>
    </rPh>
    <rPh sb="11" eb="12">
      <t>ジ</t>
    </rPh>
    <phoneticPr fontId="1"/>
  </si>
  <si>
    <t>問6-2
休日家事
(分)</t>
    <rPh sb="0" eb="1">
      <t>トイ</t>
    </rPh>
    <rPh sb="5" eb="7">
      <t>キュウジツ</t>
    </rPh>
    <rPh sb="7" eb="9">
      <t>カジ</t>
    </rPh>
    <rPh sb="11" eb="12">
      <t>フン</t>
    </rPh>
    <phoneticPr fontId="1"/>
  </si>
  <si>
    <t>問12
交流
(その他)</t>
    <rPh sb="0" eb="1">
      <t>トイ</t>
    </rPh>
    <rPh sb="4" eb="6">
      <t>コウリュウ</t>
    </rPh>
    <rPh sb="10" eb="11">
      <t>タ</t>
    </rPh>
    <phoneticPr fontId="1"/>
  </si>
  <si>
    <t>問1
状態選択</t>
    <rPh sb="0" eb="1">
      <t>トイ</t>
    </rPh>
    <rPh sb="3" eb="5">
      <t>ジョウタイ</t>
    </rPh>
    <rPh sb="5" eb="7">
      <t>センタク</t>
    </rPh>
    <phoneticPr fontId="1"/>
  </si>
  <si>
    <t>AAA</t>
  </si>
  <si>
    <t>AAB</t>
  </si>
  <si>
    <t>ABA</t>
  </si>
  <si>
    <t>BAA</t>
  </si>
  <si>
    <t>ABB</t>
  </si>
  <si>
    <t>BAB</t>
  </si>
  <si>
    <t>BBA</t>
  </si>
  <si>
    <t>BBB</t>
  </si>
  <si>
    <t>AAC</t>
  </si>
  <si>
    <t>ACA</t>
  </si>
  <si>
    <t>CAA</t>
  </si>
  <si>
    <t>ABC</t>
  </si>
  <si>
    <t>BAC</t>
  </si>
  <si>
    <t>ACB</t>
  </si>
  <si>
    <t>BCA</t>
  </si>
  <si>
    <t>CBA</t>
  </si>
  <si>
    <t>CAB</t>
  </si>
  <si>
    <t>BBC</t>
  </si>
  <si>
    <t>CBB</t>
  </si>
  <si>
    <t>BCB</t>
  </si>
  <si>
    <t>ACC</t>
  </si>
  <si>
    <t>CCA</t>
  </si>
  <si>
    <t>CAC</t>
  </si>
  <si>
    <t>BCC</t>
  </si>
  <si>
    <t>CCB</t>
  </si>
  <si>
    <t>CBC</t>
  </si>
  <si>
    <t>CCC</t>
  </si>
  <si>
    <t>AAD</t>
  </si>
  <si>
    <t>ADA</t>
  </si>
  <si>
    <t>DAA</t>
  </si>
  <si>
    <t>ABD</t>
  </si>
  <si>
    <t>BAD</t>
  </si>
  <si>
    <t>ADB</t>
  </si>
  <si>
    <t>BDA</t>
  </si>
  <si>
    <t>DBA</t>
  </si>
  <si>
    <t>DAB</t>
  </si>
  <si>
    <t>BBD</t>
  </si>
  <si>
    <t>BDB</t>
  </si>
  <si>
    <t>DBB</t>
  </si>
  <si>
    <t>ACD</t>
  </si>
  <si>
    <t>CAD</t>
  </si>
  <si>
    <t>ADC</t>
  </si>
  <si>
    <t>CDA</t>
  </si>
  <si>
    <t>DCA</t>
  </si>
  <si>
    <t>DAC</t>
  </si>
  <si>
    <t>BCD</t>
  </si>
  <si>
    <t>CBD</t>
  </si>
  <si>
    <t>BDC</t>
  </si>
  <si>
    <t>CDB</t>
  </si>
  <si>
    <t>DCB</t>
  </si>
  <si>
    <t>DBC</t>
  </si>
  <si>
    <t>CCD</t>
  </si>
  <si>
    <t>CDC</t>
  </si>
  <si>
    <t>DCC</t>
  </si>
  <si>
    <t>ADD</t>
  </si>
  <si>
    <t>DDA</t>
  </si>
  <si>
    <t>DAD</t>
  </si>
  <si>
    <t>BDD</t>
  </si>
  <si>
    <t>DDB</t>
  </si>
  <si>
    <t>DBD</t>
  </si>
  <si>
    <t>CDD</t>
  </si>
  <si>
    <t>DDC</t>
  </si>
  <si>
    <t>DCD</t>
  </si>
  <si>
    <t>DDD</t>
  </si>
  <si>
    <t>AAE</t>
  </si>
  <si>
    <t>AEA</t>
  </si>
  <si>
    <t>EAA</t>
  </si>
  <si>
    <t>ABE</t>
  </si>
  <si>
    <t>BAE</t>
  </si>
  <si>
    <t>AEB</t>
  </si>
  <si>
    <t>BEA</t>
  </si>
  <si>
    <t>EBA</t>
  </si>
  <si>
    <t>EAB</t>
  </si>
  <si>
    <t>BBE</t>
  </si>
  <si>
    <t>EBB</t>
  </si>
  <si>
    <t>BEB</t>
  </si>
  <si>
    <t>ACE</t>
  </si>
  <si>
    <t>CAE</t>
  </si>
  <si>
    <t>AEC</t>
  </si>
  <si>
    <t>CEA</t>
  </si>
  <si>
    <t>ECA</t>
  </si>
  <si>
    <t>EAC</t>
  </si>
  <si>
    <t>BCE</t>
  </si>
  <si>
    <t>CBE</t>
  </si>
  <si>
    <t>BEC</t>
  </si>
  <si>
    <t>CEB</t>
  </si>
  <si>
    <t>ECB</t>
  </si>
  <si>
    <t>EBC</t>
  </si>
  <si>
    <t>CCE</t>
  </si>
  <si>
    <t>ECC</t>
  </si>
  <si>
    <t>CEC</t>
  </si>
  <si>
    <t>ADE</t>
  </si>
  <si>
    <t>DAE</t>
  </si>
  <si>
    <t>AED</t>
  </si>
  <si>
    <t>DEA</t>
  </si>
  <si>
    <t>EDA</t>
  </si>
  <si>
    <t>EAD</t>
  </si>
  <si>
    <t>BDE</t>
  </si>
  <si>
    <t>DBE</t>
  </si>
  <si>
    <t>BED</t>
  </si>
  <si>
    <t>DEB</t>
  </si>
  <si>
    <t>EDB</t>
  </si>
  <si>
    <t>EBD</t>
  </si>
  <si>
    <t>CDE</t>
  </si>
  <si>
    <t>DCE</t>
  </si>
  <si>
    <t>CED</t>
  </si>
  <si>
    <t>DEC</t>
  </si>
  <si>
    <t>EDC</t>
  </si>
  <si>
    <t>ECD</t>
  </si>
  <si>
    <t>DDE</t>
  </si>
  <si>
    <t>EDD</t>
  </si>
  <si>
    <t>DED</t>
  </si>
  <si>
    <t>AEE</t>
  </si>
  <si>
    <t>EEA</t>
  </si>
  <si>
    <t>EAE</t>
  </si>
  <si>
    <t>BEE</t>
  </si>
  <si>
    <t>EEB</t>
  </si>
  <si>
    <t>EBE</t>
  </si>
  <si>
    <t>CEE</t>
  </si>
  <si>
    <t>EEC</t>
  </si>
  <si>
    <t>ECE</t>
  </si>
  <si>
    <t>DEE</t>
  </si>
  <si>
    <t>EED</t>
  </si>
  <si>
    <t>EDE</t>
  </si>
  <si>
    <t>EEE</t>
  </si>
  <si>
    <t>AAF</t>
  </si>
  <si>
    <t>AFA</t>
  </si>
  <si>
    <t>FAA</t>
  </si>
  <si>
    <t>ABF</t>
  </si>
  <si>
    <t>BAF</t>
  </si>
  <si>
    <t>AFB</t>
  </si>
  <si>
    <t>BFA</t>
  </si>
  <si>
    <t>FBA</t>
  </si>
  <si>
    <t>FAB</t>
  </si>
  <si>
    <t>BBF</t>
  </si>
  <si>
    <t>FBB</t>
  </si>
  <si>
    <t>BFB</t>
  </si>
  <si>
    <t>ACF</t>
  </si>
  <si>
    <t>CAF</t>
  </si>
  <si>
    <t>AFC</t>
  </si>
  <si>
    <t>CFA</t>
  </si>
  <si>
    <t>FCA</t>
  </si>
  <si>
    <t>FAC</t>
  </si>
  <si>
    <t>BCF</t>
  </si>
  <si>
    <t>CBF</t>
  </si>
  <si>
    <t>BFC</t>
  </si>
  <si>
    <t>CFB</t>
  </si>
  <si>
    <t>FCB</t>
  </si>
  <si>
    <t>FBC</t>
  </si>
  <si>
    <t>CCF</t>
  </si>
  <si>
    <t>FCC</t>
  </si>
  <si>
    <t>CFC</t>
  </si>
  <si>
    <t>ADF</t>
  </si>
  <si>
    <t>DAF</t>
  </si>
  <si>
    <t>AFD</t>
  </si>
  <si>
    <t>DFA</t>
  </si>
  <si>
    <t>FDA</t>
  </si>
  <si>
    <t>FAD</t>
  </si>
  <si>
    <t>BDF</t>
  </si>
  <si>
    <t>DBF</t>
  </si>
  <si>
    <t>BFD</t>
  </si>
  <si>
    <t>DFB</t>
  </si>
  <si>
    <t>FDB</t>
  </si>
  <si>
    <t>FBD</t>
  </si>
  <si>
    <t>CDF</t>
  </si>
  <si>
    <t>DCF</t>
  </si>
  <si>
    <t>CFD</t>
  </si>
  <si>
    <t>DFC</t>
  </si>
  <si>
    <t>FDC</t>
  </si>
  <si>
    <t>FCD</t>
  </si>
  <si>
    <t>DDF</t>
  </si>
  <si>
    <t>FDD</t>
  </si>
  <si>
    <t>DFD</t>
  </si>
  <si>
    <t>AEF</t>
  </si>
  <si>
    <t>EAF</t>
  </si>
  <si>
    <t>AFE</t>
  </si>
  <si>
    <t>EFA</t>
  </si>
  <si>
    <t>FEA</t>
  </si>
  <si>
    <t>FAE</t>
  </si>
  <si>
    <t>BEF</t>
  </si>
  <si>
    <t>EBF</t>
  </si>
  <si>
    <t>BFE</t>
  </si>
  <si>
    <t>EFB</t>
  </si>
  <si>
    <t>FEB</t>
  </si>
  <si>
    <t>FBE</t>
  </si>
  <si>
    <t>CEF</t>
  </si>
  <si>
    <t>ECF</t>
  </si>
  <si>
    <t>CFE</t>
  </si>
  <si>
    <t>EFC</t>
  </si>
  <si>
    <t>FEC</t>
  </si>
  <si>
    <t>FCE</t>
  </si>
  <si>
    <t>DEF</t>
  </si>
  <si>
    <t>EDF</t>
  </si>
  <si>
    <t>DFE</t>
  </si>
  <si>
    <t>EFD</t>
  </si>
  <si>
    <t>FED</t>
  </si>
  <si>
    <t>FDE</t>
  </si>
  <si>
    <t>EEF</t>
  </si>
  <si>
    <t>FEE</t>
  </si>
  <si>
    <t>EFE</t>
  </si>
  <si>
    <t>AFF</t>
  </si>
  <si>
    <t>FFA</t>
  </si>
  <si>
    <t>FAF</t>
  </si>
  <si>
    <t>BFF</t>
  </si>
  <si>
    <t>FFB</t>
  </si>
  <si>
    <t>FBF</t>
  </si>
  <si>
    <t>CFF</t>
  </si>
  <si>
    <t>FFC</t>
  </si>
  <si>
    <t>FCF</t>
  </si>
  <si>
    <t>DFF</t>
  </si>
  <si>
    <t>FFD</t>
  </si>
  <si>
    <t>FDF</t>
  </si>
  <si>
    <t>EFF</t>
  </si>
  <si>
    <t>FFE</t>
  </si>
  <si>
    <t>FEF</t>
  </si>
  <si>
    <t>FFF</t>
  </si>
  <si>
    <t>AAG</t>
  </si>
  <si>
    <t>AGA</t>
  </si>
  <si>
    <t>GAA</t>
  </si>
  <si>
    <t>ABG</t>
  </si>
  <si>
    <t>BAG</t>
  </si>
  <si>
    <t>AGB</t>
  </si>
  <si>
    <t>BGA</t>
  </si>
  <si>
    <t>GBA</t>
  </si>
  <si>
    <t>GAB</t>
  </si>
  <si>
    <t>BBG</t>
  </si>
  <si>
    <t>GBB</t>
  </si>
  <si>
    <t>BGB</t>
  </si>
  <si>
    <t>ACG</t>
  </si>
  <si>
    <t>CAG</t>
  </si>
  <si>
    <t>AGC</t>
  </si>
  <si>
    <t>CGA</t>
  </si>
  <si>
    <t>GCA</t>
  </si>
  <si>
    <t>GAC</t>
  </si>
  <si>
    <t>BCG</t>
  </si>
  <si>
    <t>CBG</t>
  </si>
  <si>
    <t>BGC</t>
  </si>
  <si>
    <t>CGB</t>
  </si>
  <si>
    <t>GCB</t>
  </si>
  <si>
    <t>GBC</t>
  </si>
  <si>
    <t>CCG</t>
  </si>
  <si>
    <t>GCC</t>
  </si>
  <si>
    <t>CGC</t>
  </si>
  <si>
    <t>ADG</t>
  </si>
  <si>
    <t>DAG</t>
  </si>
  <si>
    <t>AGD</t>
  </si>
  <si>
    <t>DGA</t>
  </si>
  <si>
    <t>GDA</t>
  </si>
  <si>
    <t>GAD</t>
  </si>
  <si>
    <t>BDG</t>
  </si>
  <si>
    <t>DBG</t>
  </si>
  <si>
    <t>BGD</t>
  </si>
  <si>
    <t>DGB</t>
  </si>
  <si>
    <t>GDB</t>
  </si>
  <si>
    <t>GBD</t>
  </si>
  <si>
    <t>CDG</t>
  </si>
  <si>
    <t>DCG</t>
  </si>
  <si>
    <t>CGD</t>
  </si>
  <si>
    <t>DGC</t>
  </si>
  <si>
    <t>GDC</t>
  </si>
  <si>
    <t>GCD</t>
  </si>
  <si>
    <t>DDG</t>
  </si>
  <si>
    <t>GDD</t>
  </si>
  <si>
    <t>DGD</t>
  </si>
  <si>
    <t>AEG</t>
  </si>
  <si>
    <t>EAG</t>
  </si>
  <si>
    <t>AGE</t>
  </si>
  <si>
    <t>EGA</t>
  </si>
  <si>
    <t>GEA</t>
  </si>
  <si>
    <t>GAE</t>
  </si>
  <si>
    <t>BEG</t>
  </si>
  <si>
    <t>EBG</t>
  </si>
  <si>
    <t>BGE</t>
  </si>
  <si>
    <t>EGB</t>
  </si>
  <si>
    <t>GEB</t>
  </si>
  <si>
    <t>GBE</t>
  </si>
  <si>
    <t>CEG</t>
  </si>
  <si>
    <t>ECG</t>
  </si>
  <si>
    <t>CGE</t>
  </si>
  <si>
    <t>EGC</t>
  </si>
  <si>
    <t>GEC</t>
  </si>
  <si>
    <t>GCE</t>
  </si>
  <si>
    <t>DEG</t>
  </si>
  <si>
    <t>EDG</t>
  </si>
  <si>
    <t>DGE</t>
  </si>
  <si>
    <t>EGD</t>
  </si>
  <si>
    <t>GED</t>
  </si>
  <si>
    <t>GDE</t>
  </si>
  <si>
    <t>EEG</t>
  </si>
  <si>
    <t>GEE</t>
  </si>
  <si>
    <t>EGE</t>
  </si>
  <si>
    <t>AFG</t>
  </si>
  <si>
    <t>FAG</t>
  </si>
  <si>
    <t>AGF</t>
  </si>
  <si>
    <t>FGA</t>
  </si>
  <si>
    <t>GFA</t>
  </si>
  <si>
    <t>GAF</t>
  </si>
  <si>
    <t>BFG</t>
  </si>
  <si>
    <t>FBG</t>
  </si>
  <si>
    <t>BGF</t>
  </si>
  <si>
    <t>FGB</t>
  </si>
  <si>
    <t>GFB</t>
  </si>
  <si>
    <t>GBF</t>
  </si>
  <si>
    <t>CFG</t>
  </si>
  <si>
    <t>FCG</t>
  </si>
  <si>
    <t>CGF</t>
  </si>
  <si>
    <t>FGC</t>
  </si>
  <si>
    <t>GFC</t>
  </si>
  <si>
    <t>GCF</t>
  </si>
  <si>
    <t>DFG</t>
  </si>
  <si>
    <t>FDG</t>
  </si>
  <si>
    <t>DGF</t>
  </si>
  <si>
    <t>FGD</t>
  </si>
  <si>
    <t>GFD</t>
  </si>
  <si>
    <t>GDF</t>
  </si>
  <si>
    <t>EFG</t>
  </si>
  <si>
    <t>FEG</t>
  </si>
  <si>
    <t>EGF</t>
  </si>
  <si>
    <t>FGE</t>
  </si>
  <si>
    <t>GFE</t>
  </si>
  <si>
    <t>GEF</t>
  </si>
  <si>
    <t>FFG</t>
  </si>
  <si>
    <t>GFF</t>
  </si>
  <si>
    <t>FGF</t>
  </si>
  <si>
    <t>AGG</t>
  </si>
  <si>
    <t>GGA</t>
  </si>
  <si>
    <t>GAG</t>
  </si>
  <si>
    <t>BGG</t>
  </si>
  <si>
    <t>GGB</t>
  </si>
  <si>
    <t>GBG</t>
  </si>
  <si>
    <t>CGG</t>
  </si>
  <si>
    <t>GGC</t>
  </si>
  <si>
    <t>GCG</t>
  </si>
  <si>
    <t>DGG</t>
  </si>
  <si>
    <t>GGD</t>
  </si>
  <si>
    <t>GDG</t>
  </si>
  <si>
    <t>EGG</t>
  </si>
  <si>
    <t>GGE</t>
  </si>
  <si>
    <t>GEG</t>
  </si>
  <si>
    <t>FGG</t>
  </si>
  <si>
    <t>GGF</t>
  </si>
  <si>
    <t>GFG</t>
  </si>
  <si>
    <t>GGG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</si>
</sst>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176" fontId="0" fillId="0" borderId="0" xfId="0" applyNumberFormat="1"/>
    <xf numFmtId="0" fontId="0" fillId="0" borderId="0" xfId="0" applyAlignment="1">
      <alignment vertical="center"/>
    </xf>
    <xf numFmtId="176" fontId="0" fillId="0" borderId="0" xfId="0" applyNumberFormat="1" applyAlignment="1">
      <alignment horizontal="right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3" borderId="0" xfId="0" applyFill="1" applyAlignment="1">
      <alignment horizontal="center" vertical="center"/>
    </xf>
    <xf numFmtId="0" fontId="0" fillId="3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/>
    <xf numFmtId="0" fontId="0" fillId="5" borderId="0" xfId="0" applyFill="1" applyAlignment="1">
      <alignment horizontal="center" vertical="center"/>
    </xf>
    <xf numFmtId="0" fontId="0" fillId="5" borderId="0" xfId="0" applyFill="1"/>
    <xf numFmtId="0" fontId="0" fillId="6" borderId="0" xfId="0" applyFill="1" applyAlignment="1">
      <alignment horizontal="center" vertical="center"/>
    </xf>
    <xf numFmtId="0" fontId="0" fillId="6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/>
    <xf numFmtId="49" fontId="0" fillId="0" borderId="0" xfId="0" applyNumberFormat="1" applyFill="1"/>
    <xf numFmtId="49" fontId="0" fillId="6" borderId="0" xfId="0" applyNumberFormat="1" applyFill="1"/>
    <xf numFmtId="0" fontId="0" fillId="6" borderId="0" xfId="0" applyFill="1" applyAlignment="1">
      <alignment horizontal="right"/>
    </xf>
    <xf numFmtId="0" fontId="0" fillId="0" borderId="0" xfId="0" applyAlignment="1">
      <alignment horizontal="center" vertical="top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"/>
  <sheetViews>
    <sheetView tabSelected="1" workbookViewId="0">
      <selection activeCell="D5" sqref="D5"/>
    </sheetView>
  </sheetViews>
  <sheetFormatPr defaultRowHeight="13" x14ac:dyDescent="0.2"/>
  <cols>
    <col min="1" max="1" width="8.7265625" style="17"/>
    <col min="2" max="2" width="8.7265625" style="13"/>
    <col min="3" max="3" width="8.54296875" style="9" customWidth="1"/>
    <col min="4" max="4" width="8.7265625" style="9"/>
    <col min="5" max="6" width="8.7265625" style="11"/>
    <col min="7" max="7" width="8.7265625" style="15"/>
    <col min="8" max="8" width="8.7265625" style="19"/>
    <col min="9" max="9" width="9.26953125" bestFit="1" customWidth="1"/>
    <col min="13" max="19" width="9.26953125" bestFit="1" customWidth="1"/>
    <col min="34" max="34" width="8.36328125" bestFit="1" customWidth="1"/>
  </cols>
  <sheetData>
    <row r="1" spans="1:38" ht="39" x14ac:dyDescent="0.2">
      <c r="A1" s="16" t="s">
        <v>36</v>
      </c>
      <c r="B1" s="12" t="s">
        <v>26</v>
      </c>
      <c r="C1" s="8" t="s">
        <v>41</v>
      </c>
      <c r="D1" s="8" t="s">
        <v>29</v>
      </c>
      <c r="E1" s="10" t="s">
        <v>32</v>
      </c>
      <c r="F1" s="10" t="s">
        <v>31</v>
      </c>
      <c r="G1" s="14" t="s">
        <v>34</v>
      </c>
      <c r="H1" s="18" t="s">
        <v>36</v>
      </c>
      <c r="I1" s="23" t="s">
        <v>69</v>
      </c>
      <c r="J1" s="23" t="s">
        <v>2</v>
      </c>
      <c r="K1" s="23" t="s">
        <v>3</v>
      </c>
      <c r="L1" s="23" t="s">
        <v>4</v>
      </c>
      <c r="M1" s="23" t="s">
        <v>62</v>
      </c>
      <c r="N1" s="23" t="s">
        <v>63</v>
      </c>
      <c r="O1" s="23" t="s">
        <v>6</v>
      </c>
      <c r="P1" s="23" t="s">
        <v>64</v>
      </c>
      <c r="Q1" s="23" t="s">
        <v>65</v>
      </c>
      <c r="R1" s="23" t="s">
        <v>66</v>
      </c>
      <c r="S1" s="23" t="s">
        <v>67</v>
      </c>
      <c r="T1" s="23" t="s">
        <v>8</v>
      </c>
      <c r="U1" s="23" t="s">
        <v>9</v>
      </c>
      <c r="V1" s="23" t="s">
        <v>10</v>
      </c>
      <c r="W1" s="23" t="s">
        <v>11</v>
      </c>
      <c r="X1" s="23" t="s">
        <v>14</v>
      </c>
      <c r="Y1" s="23" t="s">
        <v>15</v>
      </c>
      <c r="Z1" s="23" t="s">
        <v>16</v>
      </c>
      <c r="AA1" s="23" t="s">
        <v>18</v>
      </c>
      <c r="AB1" s="23" t="s">
        <v>19</v>
      </c>
      <c r="AC1" s="23" t="s">
        <v>21</v>
      </c>
      <c r="AD1" s="23" t="s">
        <v>22</v>
      </c>
      <c r="AE1" s="23" t="s">
        <v>23</v>
      </c>
      <c r="AF1" s="23" t="s">
        <v>24</v>
      </c>
      <c r="AG1" s="23" t="s">
        <v>37</v>
      </c>
      <c r="AH1" s="23" t="s">
        <v>68</v>
      </c>
      <c r="AI1" s="23" t="s">
        <v>42</v>
      </c>
      <c r="AJ1" s="23" t="s">
        <v>43</v>
      </c>
      <c r="AK1" s="23" t="s">
        <v>48</v>
      </c>
      <c r="AL1" s="23" t="s">
        <v>49</v>
      </c>
    </row>
    <row r="2" spans="1:38" x14ac:dyDescent="0.2">
      <c r="A2" s="21" t="s">
        <v>50</v>
      </c>
      <c r="B2" s="13">
        <f>IF(ISERROR(calc!I2),"",ROUND(calc!I2,0))</f>
        <v>58</v>
      </c>
      <c r="C2" s="8" t="str">
        <f>IF(calc!A2=1,"A",IF(calc!A2=2,"B",IF(calc!A2=3,"C",IF(calc!A2=4,"D",IF(calc!A2=5,"E",IF(calc!A2=6,"F",IF(calc!A2=7,"G",IF(calc!A2=8,"-","ND"))))))))</f>
        <v>E</v>
      </c>
      <c r="D2" s="8" t="str">
        <f>IF(calc!B2=1,"A",IF(calc!B2=2,"B",IF(calc!B2=3,"C",IF(calc!B2=4,"D",IF(calc!B2=5,"E",IF(calc!B2=6,"F",IF(calc!B2=7,"G","ND")))))))</f>
        <v>C</v>
      </c>
      <c r="E2" s="10" t="str">
        <f>IF(calc!C2=1,"A",IF(calc!C2=2,"B",IF(calc!C2=3,"C",IF(calc!C2=4,"D",IF(calc!C2=5,"E",IF(calc!C2=6,"F",IF(calc!C2=7,"G","ND")))))))</f>
        <v>C</v>
      </c>
      <c r="F2" s="10" t="str">
        <f>IF(calc!D2=1,"A",IF(calc!D2=2,"B",IF(calc!D2=3,"C",IF(calc!D2=4,"D",IF(calc!D2=5,"E",IF(calc!D2=6,"F",IF(calc!D2=7,"G","ND")))))))</f>
        <v>E</v>
      </c>
      <c r="G2" s="14" t="str">
        <f>IF(calc!G2=1,"A",IF(calc!G2=2,"B",IF(calc!G2=3,"C",IF(calc!G2=4,"D",IF(calc!G2=5,"E",IF(calc!G2=6,"F",IF(calc!G2=7,"G","ND")))))))</f>
        <v>C</v>
      </c>
      <c r="H2" s="20" t="str">
        <f>A2</f>
        <v>0001</v>
      </c>
      <c r="I2">
        <v>1</v>
      </c>
      <c r="J2">
        <v>5</v>
      </c>
      <c r="K2">
        <v>10</v>
      </c>
      <c r="L2">
        <v>2</v>
      </c>
      <c r="M2">
        <v>5</v>
      </c>
      <c r="N2">
        <v>30</v>
      </c>
      <c r="O2">
        <v>2</v>
      </c>
      <c r="P2">
        <v>1</v>
      </c>
      <c r="Q2">
        <v>30</v>
      </c>
      <c r="R2">
        <v>2</v>
      </c>
      <c r="S2">
        <v>10</v>
      </c>
      <c r="T2">
        <v>0</v>
      </c>
      <c r="U2">
        <v>30</v>
      </c>
      <c r="V2">
        <v>1</v>
      </c>
      <c r="W2">
        <v>30</v>
      </c>
      <c r="X2">
        <v>2</v>
      </c>
      <c r="Y2">
        <v>1</v>
      </c>
      <c r="Z2">
        <v>10</v>
      </c>
      <c r="AA2">
        <v>3</v>
      </c>
      <c r="AB2">
        <v>2</v>
      </c>
      <c r="AC2">
        <v>2</v>
      </c>
      <c r="AD2">
        <v>2</v>
      </c>
      <c r="AE2">
        <v>4</v>
      </c>
      <c r="AF2">
        <v>1</v>
      </c>
      <c r="AG2">
        <v>3</v>
      </c>
      <c r="AH2">
        <v>1</v>
      </c>
      <c r="AI2">
        <v>2</v>
      </c>
      <c r="AJ2">
        <v>2</v>
      </c>
      <c r="AK2">
        <v>2</v>
      </c>
      <c r="AL2">
        <v>3</v>
      </c>
    </row>
    <row r="3" spans="1:38" x14ac:dyDescent="0.2">
      <c r="A3" s="21" t="s">
        <v>53</v>
      </c>
      <c r="B3" s="13">
        <f>IF(ISERROR(calc!I3),"",ROUND(calc!I3,0))</f>
        <v>48</v>
      </c>
      <c r="C3" s="8" t="str">
        <f>IF(calc!A3=1,"A",IF(calc!A3=2,"B",IF(calc!A3=3,"C",IF(calc!A3=4,"D",IF(calc!A3=5,"E",IF(calc!A3=6,"F",IF(calc!A3=7,"G",IF(calc!A3=8,"-","ND"))))))))</f>
        <v>-</v>
      </c>
      <c r="D3" s="8" t="str">
        <f>IF(calc!B3=1,"A",IF(calc!B3=2,"B",IF(calc!B3=3,"C",IF(calc!B3=4,"D",IF(calc!B3=5,"E",IF(calc!B3=6,"F",IF(calc!B3=7,"G","ND")))))))</f>
        <v>A</v>
      </c>
      <c r="E3" s="10" t="str">
        <f>IF(calc!C3=1,"A",IF(calc!C3=2,"B",IF(calc!C3=3,"C",IF(calc!C3=4,"D",IF(calc!C3=5,"E",IF(calc!C3=6,"F",IF(calc!C3=7,"G","ND")))))))</f>
        <v>A</v>
      </c>
      <c r="F3" s="10" t="str">
        <f>IF(calc!D3=1,"A",IF(calc!D3=2,"B",IF(calc!D3=3,"C",IF(calc!D3=4,"D",IF(calc!D3=5,"E",IF(calc!D3=6,"F",IF(calc!D3=7,"G","ND")))))))</f>
        <v>F</v>
      </c>
      <c r="G3" s="14" t="str">
        <f>IF(calc!G3=1,"A",IF(calc!G3=2,"B",IF(calc!G3=3,"C",IF(calc!G3=4,"D",IF(calc!G3=5,"E",IF(calc!G3=6,"F",IF(calc!G3=7,"G","ND")))))))</f>
        <v>D</v>
      </c>
      <c r="H3" s="20" t="str">
        <f t="shared" ref="H3:H11" si="0">A3</f>
        <v>0002</v>
      </c>
      <c r="I3">
        <v>3</v>
      </c>
      <c r="J3">
        <v>0</v>
      </c>
      <c r="K3">
        <v>0</v>
      </c>
      <c r="L3">
        <v>5</v>
      </c>
      <c r="M3">
        <v>8</v>
      </c>
      <c r="N3">
        <v>0</v>
      </c>
      <c r="O3">
        <v>1</v>
      </c>
      <c r="P3">
        <v>1</v>
      </c>
      <c r="Q3">
        <v>30</v>
      </c>
      <c r="R3">
        <v>2</v>
      </c>
      <c r="S3">
        <v>0</v>
      </c>
      <c r="T3">
        <v>0</v>
      </c>
      <c r="U3">
        <v>0</v>
      </c>
      <c r="V3">
        <v>0</v>
      </c>
      <c r="W3">
        <v>0</v>
      </c>
      <c r="X3">
        <v>3</v>
      </c>
      <c r="Y3">
        <v>0</v>
      </c>
      <c r="Z3">
        <v>30</v>
      </c>
      <c r="AA3">
        <v>1</v>
      </c>
      <c r="AB3">
        <v>0</v>
      </c>
      <c r="AC3">
        <v>0</v>
      </c>
      <c r="AD3">
        <v>0</v>
      </c>
      <c r="AE3">
        <v>0</v>
      </c>
      <c r="AF3">
        <v>0</v>
      </c>
      <c r="AG3">
        <v>1</v>
      </c>
      <c r="AH3">
        <v>1</v>
      </c>
      <c r="AI3">
        <v>1</v>
      </c>
      <c r="AJ3">
        <v>1</v>
      </c>
      <c r="AK3">
        <v>1</v>
      </c>
      <c r="AL3">
        <v>1</v>
      </c>
    </row>
    <row r="4" spans="1:38" x14ac:dyDescent="0.2">
      <c r="A4" s="21" t="s">
        <v>54</v>
      </c>
      <c r="B4" s="13" t="str">
        <f>IF(ISERROR(calc!I4),"",ROUND(calc!I4,0))</f>
        <v/>
      </c>
      <c r="C4" s="8" t="str">
        <f>IF(calc!A4=1,"A",IF(calc!A4=2,"B",IF(calc!A4=3,"C",IF(calc!A4=4,"D",IF(calc!A4=5,"E",IF(calc!A4=6,"F",IF(calc!A4=7,"G",IF(calc!A4=8,"-","ND"))))))))</f>
        <v>ND</v>
      </c>
      <c r="D4" s="8" t="str">
        <f>IF(calc!B4=1,"A",IF(calc!B4=2,"B",IF(calc!B4=3,"C",IF(calc!B4=4,"D",IF(calc!B4=5,"E",IF(calc!B4=6,"F",IF(calc!B4=7,"G","ND")))))))</f>
        <v>ND</v>
      </c>
      <c r="E4" s="10" t="str">
        <f>IF(calc!C4=1,"A",IF(calc!C4=2,"B",IF(calc!C4=3,"C",IF(calc!C4=4,"D",IF(calc!C4=5,"E",IF(calc!C4=6,"F",IF(calc!C4=7,"G","ND")))))))</f>
        <v>ND</v>
      </c>
      <c r="F4" s="10" t="str">
        <f>IF(calc!D4=1,"A",IF(calc!D4=2,"B",IF(calc!D4=3,"C",IF(calc!D4=4,"D",IF(calc!D4=5,"E",IF(calc!D4=6,"F",IF(calc!D4=7,"G","ND")))))))</f>
        <v>ND</v>
      </c>
      <c r="G4" s="14" t="str">
        <f>IF(calc!G4=1,"A",IF(calc!G4=2,"B",IF(calc!G4=3,"C",IF(calc!G4=4,"D",IF(calc!G4=5,"E",IF(calc!G4=6,"F",IF(calc!G4=7,"G","ND")))))))</f>
        <v>ND</v>
      </c>
      <c r="H4" s="20" t="str">
        <f t="shared" si="0"/>
        <v>0003</v>
      </c>
    </row>
    <row r="5" spans="1:38" x14ac:dyDescent="0.2">
      <c r="A5" s="21" t="s">
        <v>55</v>
      </c>
      <c r="B5" s="13" t="str">
        <f>IF(ISERROR(calc!I5),"",ROUND(calc!I5,0))</f>
        <v/>
      </c>
      <c r="C5" s="8" t="str">
        <f>IF(calc!A5=1,"A",IF(calc!A5=2,"B",IF(calc!A5=3,"C",IF(calc!A5=4,"D",IF(calc!A5=5,"E",IF(calc!A5=6,"F",IF(calc!A5=7,"G",IF(calc!A5=8,"-","ND"))))))))</f>
        <v>ND</v>
      </c>
      <c r="D5" s="8" t="str">
        <f>IF(calc!B5=1,"A",IF(calc!B5=2,"B",IF(calc!B5=3,"C",IF(calc!B5=4,"D",IF(calc!B5=5,"E",IF(calc!B5=6,"F",IF(calc!B5=7,"G","ND")))))))</f>
        <v>ND</v>
      </c>
      <c r="E5" s="10" t="str">
        <f>IF(calc!C5=1,"A",IF(calc!C5=2,"B",IF(calc!C5=3,"C",IF(calc!C5=4,"D",IF(calc!C5=5,"E",IF(calc!C5=6,"F",IF(calc!C5=7,"G","ND")))))))</f>
        <v>ND</v>
      </c>
      <c r="F5" s="10" t="str">
        <f>IF(calc!D5=1,"A",IF(calc!D5=2,"B",IF(calc!D5=3,"C",IF(calc!D5=4,"D",IF(calc!D5=5,"E",IF(calc!D5=6,"F",IF(calc!D5=7,"G","ND")))))))</f>
        <v>ND</v>
      </c>
      <c r="G5" s="14" t="str">
        <f>IF(calc!G5=1,"A",IF(calc!G5=2,"B",IF(calc!G5=3,"C",IF(calc!G5=4,"D",IF(calc!G5=5,"E",IF(calc!G5=6,"F",IF(calc!G5=7,"G","ND")))))))</f>
        <v>ND</v>
      </c>
      <c r="H5" s="20" t="str">
        <f t="shared" si="0"/>
        <v>0004</v>
      </c>
    </row>
    <row r="6" spans="1:38" x14ac:dyDescent="0.2">
      <c r="A6" s="21" t="s">
        <v>56</v>
      </c>
      <c r="B6" s="13" t="str">
        <f>IF(ISERROR(calc!I6),"",ROUND(calc!I6,0))</f>
        <v/>
      </c>
      <c r="C6" s="8" t="str">
        <f>IF(calc!A6=1,"A",IF(calc!A6=2,"B",IF(calc!A6=3,"C",IF(calc!A6=4,"D",IF(calc!A6=5,"E",IF(calc!A6=6,"F",IF(calc!A6=7,"G",IF(calc!A6=8,"-","ND"))))))))</f>
        <v>ND</v>
      </c>
      <c r="D6" s="8" t="str">
        <f>IF(calc!B6=1,"A",IF(calc!B6=2,"B",IF(calc!B6=3,"C",IF(calc!B6=4,"D",IF(calc!B6=5,"E",IF(calc!B6=6,"F",IF(calc!B6=7,"G","ND")))))))</f>
        <v>ND</v>
      </c>
      <c r="E6" s="10" t="str">
        <f>IF(calc!C6=1,"A",IF(calc!C6=2,"B",IF(calc!C6=3,"C",IF(calc!C6=4,"D",IF(calc!C6=5,"E",IF(calc!C6=6,"F",IF(calc!C6=7,"G","ND")))))))</f>
        <v>ND</v>
      </c>
      <c r="F6" s="10" t="str">
        <f>IF(calc!D6=1,"A",IF(calc!D6=2,"B",IF(calc!D6=3,"C",IF(calc!D6=4,"D",IF(calc!D6=5,"E",IF(calc!D6=6,"F",IF(calc!D6=7,"G","ND")))))))</f>
        <v>ND</v>
      </c>
      <c r="G6" s="14" t="str">
        <f>IF(calc!G6=1,"A",IF(calc!G6=2,"B",IF(calc!G6=3,"C",IF(calc!G6=4,"D",IF(calc!G6=5,"E",IF(calc!G6=6,"F",IF(calc!G6=7,"G","ND")))))))</f>
        <v>ND</v>
      </c>
      <c r="H6" s="20" t="str">
        <f t="shared" si="0"/>
        <v>0005</v>
      </c>
    </row>
    <row r="7" spans="1:38" x14ac:dyDescent="0.2">
      <c r="A7" s="21" t="s">
        <v>57</v>
      </c>
      <c r="B7" s="13" t="str">
        <f>IF(ISERROR(calc!I7),"",ROUND(calc!I7,0))</f>
        <v/>
      </c>
      <c r="C7" s="8" t="str">
        <f>IF(calc!A7=1,"A",IF(calc!A7=2,"B",IF(calc!A7=3,"C",IF(calc!A7=4,"D",IF(calc!A7=5,"E",IF(calc!A7=6,"F",IF(calc!A7=7,"G",IF(calc!A7=8,"-","ND"))))))))</f>
        <v>ND</v>
      </c>
      <c r="D7" s="8" t="str">
        <f>IF(calc!B7=1,"A",IF(calc!B7=2,"B",IF(calc!B7=3,"C",IF(calc!B7=4,"D",IF(calc!B7=5,"E",IF(calc!B7=6,"F",IF(calc!B7=7,"G","ND")))))))</f>
        <v>ND</v>
      </c>
      <c r="E7" s="10" t="str">
        <f>IF(calc!C7=1,"A",IF(calc!C7=2,"B",IF(calc!C7=3,"C",IF(calc!C7=4,"D",IF(calc!C7=5,"E",IF(calc!C7=6,"F",IF(calc!C7=7,"G","ND")))))))</f>
        <v>ND</v>
      </c>
      <c r="F7" s="10" t="str">
        <f>IF(calc!D7=1,"A",IF(calc!D7=2,"B",IF(calc!D7=3,"C",IF(calc!D7=4,"D",IF(calc!D7=5,"E",IF(calc!D7=6,"F",IF(calc!D7=7,"G","ND")))))))</f>
        <v>ND</v>
      </c>
      <c r="G7" s="14" t="str">
        <f>IF(calc!G7=1,"A",IF(calc!G7=2,"B",IF(calc!G7=3,"C",IF(calc!G7=4,"D",IF(calc!G7=5,"E",IF(calc!G7=6,"F",IF(calc!G7=7,"G","ND")))))))</f>
        <v>ND</v>
      </c>
      <c r="H7" s="20" t="str">
        <f t="shared" si="0"/>
        <v>0006</v>
      </c>
    </row>
    <row r="8" spans="1:38" x14ac:dyDescent="0.2">
      <c r="A8" s="21" t="s">
        <v>58</v>
      </c>
      <c r="B8" s="13" t="str">
        <f>IF(ISERROR(calc!I8),"",ROUND(calc!I8,0))</f>
        <v/>
      </c>
      <c r="C8" s="8" t="str">
        <f>IF(calc!A8=1,"A",IF(calc!A8=2,"B",IF(calc!A8=3,"C",IF(calc!A8=4,"D",IF(calc!A8=5,"E",IF(calc!A8=6,"F",IF(calc!A8=7,"G",IF(calc!A8=8,"-","ND"))))))))</f>
        <v>ND</v>
      </c>
      <c r="D8" s="8" t="str">
        <f>IF(calc!B8=1,"A",IF(calc!B8=2,"B",IF(calc!B8=3,"C",IF(calc!B8=4,"D",IF(calc!B8=5,"E",IF(calc!B8=6,"F",IF(calc!B8=7,"G","ND")))))))</f>
        <v>ND</v>
      </c>
      <c r="E8" s="10" t="str">
        <f>IF(calc!C8=1,"A",IF(calc!C8=2,"B",IF(calc!C8=3,"C",IF(calc!C8=4,"D",IF(calc!C8=5,"E",IF(calc!C8=6,"F",IF(calc!C8=7,"G","ND")))))))</f>
        <v>ND</v>
      </c>
      <c r="F8" s="10" t="str">
        <f>IF(calc!D8=1,"A",IF(calc!D8=2,"B",IF(calc!D8=3,"C",IF(calc!D8=4,"D",IF(calc!D8=5,"E",IF(calc!D8=6,"F",IF(calc!D8=7,"G","ND")))))))</f>
        <v>ND</v>
      </c>
      <c r="G8" s="14" t="str">
        <f>IF(calc!G8=1,"A",IF(calc!G8=2,"B",IF(calc!G8=3,"C",IF(calc!G8=4,"D",IF(calc!G8=5,"E",IF(calc!G8=6,"F",IF(calc!G8=7,"G","ND")))))))</f>
        <v>ND</v>
      </c>
      <c r="H8" s="20" t="str">
        <f t="shared" si="0"/>
        <v>0007</v>
      </c>
    </row>
    <row r="9" spans="1:38" x14ac:dyDescent="0.2">
      <c r="A9" s="21" t="s">
        <v>59</v>
      </c>
      <c r="B9" s="13" t="str">
        <f>IF(ISERROR(calc!I9),"",ROUND(calc!I9,0))</f>
        <v/>
      </c>
      <c r="C9" s="8" t="str">
        <f>IF(calc!A9=1,"A",IF(calc!A9=2,"B",IF(calc!A9=3,"C",IF(calc!A9=4,"D",IF(calc!A9=5,"E",IF(calc!A9=6,"F",IF(calc!A9=7,"G",IF(calc!A9=8,"-","ND"))))))))</f>
        <v>ND</v>
      </c>
      <c r="D9" s="8" t="str">
        <f>IF(calc!B9=1,"A",IF(calc!B9=2,"B",IF(calc!B9=3,"C",IF(calc!B9=4,"D",IF(calc!B9=5,"E",IF(calc!B9=6,"F",IF(calc!B9=7,"G","ND")))))))</f>
        <v>ND</v>
      </c>
      <c r="E9" s="10" t="str">
        <f>IF(calc!C9=1,"A",IF(calc!C9=2,"B",IF(calc!C9=3,"C",IF(calc!C9=4,"D",IF(calc!C9=5,"E",IF(calc!C9=6,"F",IF(calc!C9=7,"G","ND")))))))</f>
        <v>ND</v>
      </c>
      <c r="F9" s="10" t="str">
        <f>IF(calc!D9=1,"A",IF(calc!D9=2,"B",IF(calc!D9=3,"C",IF(calc!D9=4,"D",IF(calc!D9=5,"E",IF(calc!D9=6,"F",IF(calc!D9=7,"G","ND")))))))</f>
        <v>ND</v>
      </c>
      <c r="G9" s="14" t="str">
        <f>IF(calc!G9=1,"A",IF(calc!G9=2,"B",IF(calc!G9=3,"C",IF(calc!G9=4,"D",IF(calc!G9=5,"E",IF(calc!G9=6,"F",IF(calc!G9=7,"G","ND")))))))</f>
        <v>ND</v>
      </c>
      <c r="H9" s="20" t="str">
        <f t="shared" si="0"/>
        <v>0008</v>
      </c>
    </row>
    <row r="10" spans="1:38" x14ac:dyDescent="0.2">
      <c r="A10" s="21" t="s">
        <v>60</v>
      </c>
      <c r="B10" s="13" t="str">
        <f>IF(ISERROR(calc!I10),"",ROUND(calc!I10,0))</f>
        <v/>
      </c>
      <c r="C10" s="8" t="str">
        <f>IF(calc!A10=1,"A",IF(calc!A10=2,"B",IF(calc!A10=3,"C",IF(calc!A10=4,"D",IF(calc!A10=5,"E",IF(calc!A10=6,"F",IF(calc!A10=7,"G",IF(calc!A10=8,"-","ND"))))))))</f>
        <v>ND</v>
      </c>
      <c r="D10" s="8" t="str">
        <f>IF(calc!B10=1,"A",IF(calc!B10=2,"B",IF(calc!B10=3,"C",IF(calc!B10=4,"D",IF(calc!B10=5,"E",IF(calc!B10=6,"F",IF(calc!B10=7,"G","ND")))))))</f>
        <v>ND</v>
      </c>
      <c r="E10" s="10" t="str">
        <f>IF(calc!C10=1,"A",IF(calc!C10=2,"B",IF(calc!C10=3,"C",IF(calc!C10=4,"D",IF(calc!C10=5,"E",IF(calc!C10=6,"F",IF(calc!C10=7,"G","ND")))))))</f>
        <v>ND</v>
      </c>
      <c r="F10" s="10" t="str">
        <f>IF(calc!D10=1,"A",IF(calc!D10=2,"B",IF(calc!D10=3,"C",IF(calc!D10=4,"D",IF(calc!D10=5,"E",IF(calc!D10=6,"F",IF(calc!D10=7,"G","ND")))))))</f>
        <v>ND</v>
      </c>
      <c r="G10" s="14" t="str">
        <f>IF(calc!G10=1,"A",IF(calc!G10=2,"B",IF(calc!G10=3,"C",IF(calc!G10=4,"D",IF(calc!G10=5,"E",IF(calc!G10=6,"F",IF(calc!G10=7,"G","ND")))))))</f>
        <v>ND</v>
      </c>
      <c r="H10" s="20" t="str">
        <f t="shared" si="0"/>
        <v>0009</v>
      </c>
    </row>
    <row r="11" spans="1:38" x14ac:dyDescent="0.2">
      <c r="A11" s="21" t="s">
        <v>61</v>
      </c>
      <c r="B11" s="13" t="str">
        <f>IF(ISERROR(calc!I11),"",ROUND(calc!I11,0))</f>
        <v/>
      </c>
      <c r="C11" s="8" t="str">
        <f>IF(calc!A11=1,"A",IF(calc!A11=2,"B",IF(calc!A11=3,"C",IF(calc!A11=4,"D",IF(calc!A11=5,"E",IF(calc!A11=6,"F",IF(calc!A11=7,"G",IF(calc!A11=8,"-","ND"))))))))</f>
        <v>ND</v>
      </c>
      <c r="D11" s="8" t="str">
        <f>IF(calc!B11=1,"A",IF(calc!B11=2,"B",IF(calc!B11=3,"C",IF(calc!B11=4,"D",IF(calc!B11=5,"E",IF(calc!B11=6,"F",IF(calc!B11=7,"G","ND")))))))</f>
        <v>ND</v>
      </c>
      <c r="E11" s="10" t="str">
        <f>IF(calc!C11=1,"A",IF(calc!C11=2,"B",IF(calc!C11=3,"C",IF(calc!C11=4,"D",IF(calc!C11=5,"E",IF(calc!C11=6,"F",IF(calc!C11=7,"G","ND")))))))</f>
        <v>ND</v>
      </c>
      <c r="F11" s="10" t="str">
        <f>IF(calc!D11=1,"A",IF(calc!D11=2,"B",IF(calc!D11=3,"C",IF(calc!D11=4,"D",IF(calc!D11=5,"E",IF(calc!D11=6,"F",IF(calc!D11=7,"G","ND")))))))</f>
        <v>ND</v>
      </c>
      <c r="G11" s="14" t="str">
        <f>IF(calc!G11=1,"A",IF(calc!G11=2,"B",IF(calc!G11=3,"C",IF(calc!G11=4,"D",IF(calc!G11=5,"E",IF(calc!G11=6,"F",IF(calc!G11=7,"G","ND")))))))</f>
        <v>ND</v>
      </c>
      <c r="H11" s="20" t="str">
        <f t="shared" si="0"/>
        <v>0010</v>
      </c>
    </row>
  </sheetData>
  <phoneticPr fontId="1"/>
  <dataValidations count="4">
    <dataValidation type="list" allowBlank="1" showInputMessage="1" showErrorMessage="1" sqref="I2:I11">
      <formula1>"1,2,3"</formula1>
    </dataValidation>
    <dataValidation type="list" allowBlank="1" showInputMessage="1" showErrorMessage="1" sqref="L2:L11">
      <formula1>"0,1,2,3,4,5,6,7"</formula1>
    </dataValidation>
    <dataValidation type="list" allowBlank="1" showInputMessage="1" showErrorMessage="1" sqref="O2">
      <formula1>"1,2,3,4,5"</formula1>
    </dataValidation>
    <dataValidation type="list" allowBlank="1" showInputMessage="1" showErrorMessage="1" sqref="J2:J11">
      <formula1>"0,1,2,3,4,5,6,7"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"/>
  <sheetViews>
    <sheetView workbookViewId="0">
      <selection activeCell="F2" sqref="F2"/>
    </sheetView>
  </sheetViews>
  <sheetFormatPr defaultRowHeight="13" x14ac:dyDescent="0.2"/>
  <cols>
    <col min="1" max="2" width="8.7265625" style="9"/>
    <col min="3" max="4" width="8.7265625" style="11"/>
    <col min="5" max="5" width="11.36328125" style="9" bestFit="1" customWidth="1"/>
    <col min="6" max="6" width="11.36328125" style="11" customWidth="1"/>
    <col min="7" max="7" width="11.36328125" style="15" customWidth="1"/>
    <col min="8" max="9" width="11.36328125" style="17" customWidth="1"/>
    <col min="11" max="11" width="7.26953125" customWidth="1"/>
    <col min="12" max="12" width="9.26953125" bestFit="1" customWidth="1"/>
    <col min="14" max="14" width="7" bestFit="1" customWidth="1"/>
    <col min="15" max="15" width="9.26953125" bestFit="1" customWidth="1"/>
    <col min="20" max="20" width="13.54296875" bestFit="1" customWidth="1"/>
  </cols>
  <sheetData>
    <row r="1" spans="1:27" ht="28" customHeight="1" x14ac:dyDescent="0.2">
      <c r="A1" s="8" t="s">
        <v>20</v>
      </c>
      <c r="B1" s="8" t="s">
        <v>29</v>
      </c>
      <c r="C1" s="10" t="s">
        <v>32</v>
      </c>
      <c r="D1" s="10" t="s">
        <v>31</v>
      </c>
      <c r="E1" s="8" t="s">
        <v>30</v>
      </c>
      <c r="F1" s="10" t="s">
        <v>33</v>
      </c>
      <c r="G1" s="14" t="s">
        <v>34</v>
      </c>
      <c r="H1" s="16" t="s">
        <v>51</v>
      </c>
      <c r="I1" s="16" t="s">
        <v>52</v>
      </c>
      <c r="J1" s="1" t="s">
        <v>0</v>
      </c>
      <c r="K1" s="1" t="s">
        <v>35</v>
      </c>
      <c r="L1" s="4" t="s">
        <v>28</v>
      </c>
      <c r="M1" s="1" t="s">
        <v>1</v>
      </c>
      <c r="N1" s="1" t="s">
        <v>5</v>
      </c>
      <c r="O1" s="4" t="s">
        <v>27</v>
      </c>
      <c r="P1" s="1" t="s">
        <v>7</v>
      </c>
      <c r="Q1" s="1" t="s">
        <v>12</v>
      </c>
      <c r="R1" s="6" t="s">
        <v>13</v>
      </c>
      <c r="S1" s="1" t="s">
        <v>17</v>
      </c>
      <c r="T1" s="4" t="s">
        <v>38</v>
      </c>
      <c r="U1" s="1" t="s">
        <v>25</v>
      </c>
      <c r="V1" s="4" t="s">
        <v>40</v>
      </c>
      <c r="W1" s="4" t="s">
        <v>39</v>
      </c>
      <c r="X1" s="4" t="s">
        <v>44</v>
      </c>
      <c r="Y1" s="4" t="s">
        <v>45</v>
      </c>
      <c r="Z1" s="4" t="s">
        <v>46</v>
      </c>
      <c r="AA1" s="4" t="s">
        <v>47</v>
      </c>
    </row>
    <row r="2" spans="1:27" x14ac:dyDescent="0.2">
      <c r="A2" s="9">
        <f t="shared" ref="A2:A11" si="0">IF(K2=8,8,IF(K2=9,"ND",(IF(J2=0,"ND",IF(J2&lt;0.05,1,IF(J2&lt;0.1,2,IF(J2&lt;0.2,3,IF(J2&lt;0.4,4,IF(J2&lt;0.6,5,IF(J2&lt;1,6,IF(J2=1,7,"FALSE")))))))))))</f>
        <v>5</v>
      </c>
      <c r="B2" s="9">
        <f>IF(L2=0,"ND",IF(L2&gt;=50,1,IF(L2&gt;=40,2,IF(L2&gt;=30,3,IF(L2&gt;=15,4,IF(L2&gt;=5,5,IF(L2&gt;0,6,IF(E=0,7,FALSE))))))))</f>
        <v>3</v>
      </c>
      <c r="C2" s="11">
        <f>MIN(V2,W2)</f>
        <v>3</v>
      </c>
      <c r="D2" s="11">
        <f>MAX(X2,Y2)</f>
        <v>5</v>
      </c>
      <c r="E2" s="9">
        <f>MIN(A2:B2)</f>
        <v>3</v>
      </c>
      <c r="F2" s="11">
        <f>MAX(C2,D2)</f>
        <v>5</v>
      </c>
      <c r="G2" s="15">
        <f>MIN(Z2,AA2)</f>
        <v>3</v>
      </c>
      <c r="H2" s="22" t="str">
        <f>IF(E2=1,"A",IF(E2=2,"B",IF(E2=3,"C",IF(E2=4,"D",IF(E2=5,"E",IF(E2=6,"F",IF(E2=7,"G","Error")))))))&amp;IF(F2=1,"A",IF(F2=2,"B",IF(F2=3,"C",IF(F2=4,"D",IF(F2=5,"E",IF(F2=6,"F",IF(F2=7,"G","Error")))))))&amp;IF(G2=1,"A",IF(G2=2,"B",IF(G2=3,"C",IF(G2=4,"D",IF(G2=5,"E",IF(G2=6,"F",IF(G2=7,"G","Error")))))))</f>
        <v>CEC</v>
      </c>
      <c r="I2" s="17">
        <f>VLOOKUP(H2,score!A1:B343,2,FALSE)</f>
        <v>57.5</v>
      </c>
      <c r="J2" s="2">
        <f>data!K2/(data!J2*4)</f>
        <v>0.5</v>
      </c>
      <c r="K2" s="3">
        <f>IF(data!I2&gt;=2,8,1)</f>
        <v>1</v>
      </c>
      <c r="L2" s="7">
        <f>O2+P2+Q2+R2+S2+(T2*0.3)+U2</f>
        <v>37.36666666666666</v>
      </c>
      <c r="M2">
        <f>(data!M2+(data!N2/60))*data!L2</f>
        <v>11</v>
      </c>
      <c r="N2">
        <f>IF(data!O2=1,1,IF(data!O2=2,0.7,IF(data!O2=3,0.7,IF(data!O2=4,0.3,IF(data!O2=5,0,FALSE)))))</f>
        <v>0.7</v>
      </c>
      <c r="O2">
        <f>M2*N2</f>
        <v>7.6999999999999993</v>
      </c>
      <c r="P2" s="5">
        <f>(data!P2+(data!Q2/60))*data!L2+(data!R2+(data!S2/60))*(7-data!L2)</f>
        <v>13.833333333333332</v>
      </c>
      <c r="Q2">
        <f>data!T2+data!U2/60*7</f>
        <v>3.5</v>
      </c>
      <c r="R2">
        <f>data!V2+data!W2/60*7</f>
        <v>4.5</v>
      </c>
      <c r="S2" s="5">
        <f>(data!Y2+data!Z2/60)*data!X2</f>
        <v>2.3333333333333335</v>
      </c>
      <c r="T2">
        <f>data!AA2+data!AB2</f>
        <v>5</v>
      </c>
      <c r="U2">
        <f>data!AC2*IF(data!AD2=1,1,0)+data!AE2*IF(data!AF2=1,1,0)</f>
        <v>4</v>
      </c>
      <c r="V2">
        <f>IF(data!AG2=1,1,IF(data!AG2=2,2,IF(data!AG2=3,3,4)))</f>
        <v>3</v>
      </c>
      <c r="W2">
        <f>IF(data!AH2=1,4,IF(data!AH2=2,5,IF(data!AH2=3,6,7)))</f>
        <v>4</v>
      </c>
      <c r="X2">
        <f>IF(data!AI2=1,4,IF(data!AI2=2,3,IF(data!AI2=3,2,IF(data!AI2=4,1,FALSE))))</f>
        <v>3</v>
      </c>
      <c r="Y2">
        <f>IF(data!AJ2=1,6,IF(data!AJ2=2,5,IF(data!AJ2=3,4,IF(data!AJ2=4,1,FALSE))))</f>
        <v>5</v>
      </c>
      <c r="Z2">
        <f>IF(data!AK2=1,4,IF(data!AK2=2,3,IF(data!AK2=3,2,IF(data!AK2=4,1,IF(data!AK2=5,2,FALSE)))))</f>
        <v>3</v>
      </c>
      <c r="AA2">
        <f>IF(data!AL2=1,6,IF(data!AL2=2,5,IF(data!AL2=3,4,IF(data!AL2=5,2,(IF(data!AL2=4,1,FALSE))))))</f>
        <v>4</v>
      </c>
    </row>
    <row r="3" spans="1:27" x14ac:dyDescent="0.2">
      <c r="A3" s="9">
        <f t="shared" si="0"/>
        <v>8</v>
      </c>
      <c r="B3" s="9">
        <f>IF(L3=0,"ND",IF(L3&gt;=50,1,IF(L3&gt;=40,2,IF(L3&gt;=30,3,IF(L3&gt;=15,4,IF(L3&gt;=5,5,IF(L3&gt;0,6,IF(E=0,7,FALSE))))))))</f>
        <v>1</v>
      </c>
      <c r="C3" s="11">
        <f>MIN(V3,W3)</f>
        <v>1</v>
      </c>
      <c r="D3" s="11">
        <f>MAX(X3,Y3)</f>
        <v>6</v>
      </c>
      <c r="E3" s="9">
        <f t="shared" ref="E3" si="1">MIN(A3:B3)</f>
        <v>1</v>
      </c>
      <c r="F3" s="11">
        <f>MAX(C3,D3)</f>
        <v>6</v>
      </c>
      <c r="G3" s="15">
        <f>MIN(Z3,AA3)</f>
        <v>4</v>
      </c>
      <c r="H3" s="22" t="str">
        <f>IF(E3=1,"A",IF(E3=2,"B",IF(E3=3,"C",IF(E3=4,"D",IF(E3=5,"E",IF(E3=6,"F",IF(E3=7,"G","ND")))))))&amp;IF(F3=1,"A",IF(F3=2,"B",IF(F3=3,"C",IF(F3=4,"D",IF(F3=5,"E",IF(F3=6,"F",IF(F3=7,"G","ND")))))))&amp;IF(G3=1,"A",IF(G3=2,"B",IF(G3=3,"C",IF(G3=4,"D",IF(G3=5,"E",IF(G3=6,"F",IF(G3=7,"G","ND")))))))</f>
        <v>AFD</v>
      </c>
      <c r="I3" s="17">
        <f>VLOOKUP(H3,score!A2:B344,2,FALSE)</f>
        <v>47.86</v>
      </c>
      <c r="J3" s="2" t="str">
        <f>IF(ISERROR(data!K3/(data!J3*4)),"",data!K3/(data!J3*4))</f>
        <v/>
      </c>
      <c r="K3" s="3">
        <f>IF(data!I3=3,8,0)</f>
        <v>8</v>
      </c>
      <c r="L3" s="7">
        <f t="shared" ref="L3" si="2">O3+P3+Q3+R3+S3+(T3*0.3)+U3</f>
        <v>53.3</v>
      </c>
      <c r="M3">
        <f>(data!M3+(data!N3/60))*data!L3</f>
        <v>40</v>
      </c>
      <c r="N3">
        <f>IF(data!O3=1,1,IF(data!O3=2,0.7,IF(data!O3=3,0.7,IF(data!O3=4,0.3,IF(data!O3=5,0,FALSE)))))</f>
        <v>1</v>
      </c>
      <c r="O3">
        <f t="shared" ref="O3" si="3">M3*N3</f>
        <v>40</v>
      </c>
      <c r="P3" s="5">
        <f>(data!P3+(data!Q3/60))*data!L3+(data!R3+(data!S3/60))*(7-data!L3)</f>
        <v>11.5</v>
      </c>
      <c r="Q3">
        <f>data!T3+data!U3/60*7</f>
        <v>0</v>
      </c>
      <c r="R3">
        <f>data!V3+data!W3/60*7</f>
        <v>0</v>
      </c>
      <c r="S3" s="5">
        <f>(data!Y3+data!Z3/60)*data!X3</f>
        <v>1.5</v>
      </c>
      <c r="T3">
        <f>data!AA3+data!AB3</f>
        <v>1</v>
      </c>
      <c r="U3">
        <f>data!AC3*IF(data!AD3=1,1,0)+data!AE3*IF(data!AF3=1,1,0)</f>
        <v>0</v>
      </c>
      <c r="V3">
        <f>IF(data!AG3=1,1,IF(data!AG3=2,2,IF(data!AG3=3,3,4)))</f>
        <v>1</v>
      </c>
      <c r="W3">
        <f>IF(data!AH3=1,4,IF(data!AH3=2,5,IF(data!AH3=3,6,7)))</f>
        <v>4</v>
      </c>
      <c r="X3">
        <f>IF(data!AI3=1,4,IF(data!AI3=2,3,IF(data!AI3=3,2,IF(data!AI3=4,1,FALSE))))</f>
        <v>4</v>
      </c>
      <c r="Y3">
        <f>IF(data!AJ3=1,6,IF(data!AJ3=2,5,IF(data!AJ3=3,4,IF(data!AJ3=4,1,FALSE))))</f>
        <v>6</v>
      </c>
      <c r="Z3">
        <f>IF(data!AK3=1,4,IF(data!AK3=2,3,IF(data!AK3=3,2,IF(data!AK3=4,1,IF(data!AK3=5,2,FALSE)))))</f>
        <v>4</v>
      </c>
      <c r="AA3">
        <f>IF(data!AL3=1,6,IF(data!AL3=2,5,IF(data!AL3=3,4,IF(data!AL3=5,2,(IF(data!AL3=4,1,FALSE))))))</f>
        <v>6</v>
      </c>
    </row>
    <row r="4" spans="1:27" x14ac:dyDescent="0.2">
      <c r="A4" s="9" t="str">
        <f t="shared" si="0"/>
        <v>ND</v>
      </c>
      <c r="B4" s="9" t="str">
        <f>IF(L4=0,"ND",IF(L4&gt;=50,1,IF(L4&gt;=40,2,IF(L4&gt;=30,3,IF(L4&gt;=15,4,IF(L4&gt;=5,5,IF(L4&gt;0,6,IF(E=0,7,FALSE))))))))</f>
        <v>ND</v>
      </c>
      <c r="C4" s="11">
        <f t="shared" ref="C4:C11" si="4">MIN(V4,W4)</f>
        <v>0</v>
      </c>
      <c r="D4" s="11">
        <f t="shared" ref="D4:D11" si="5">MAX(X4,Y4)</f>
        <v>0</v>
      </c>
      <c r="E4" s="9">
        <f t="shared" ref="E4:E11" si="6">MIN(A4:B4)</f>
        <v>0</v>
      </c>
      <c r="F4" s="11">
        <f t="shared" ref="F4:F11" si="7">MAX(C4,D4)</f>
        <v>0</v>
      </c>
      <c r="G4" s="15">
        <f t="shared" ref="G4:G11" si="8">MIN(Z4,AA4)</f>
        <v>0</v>
      </c>
      <c r="H4" s="22" t="str">
        <f t="shared" ref="H4:H11" si="9">IF(E4=1,"A",IF(E4=2,"B",IF(E4=3,"C",IF(E4=4,"D",IF(E4=5,"E",IF(E4=6,"F",IF(E4=7,"G","ND")))))))&amp;IF(F4=1,"A",IF(F4=2,"B",IF(F4=3,"C",IF(F4=4,"D",IF(F4=5,"E",IF(F4=6,"F",IF(F4=7,"G","ND")))))))&amp;IF(G4=1,"A",IF(G4=2,"B",IF(G4=3,"C",IF(G4=4,"D",IF(G4=5,"E",IF(G4=6,"F",IF(G4=7,"G","ND")))))))</f>
        <v>NDNDND</v>
      </c>
      <c r="I4" s="17" t="e">
        <f>VLOOKUP(H4,score!A3:B345,2,FALSE)</f>
        <v>#N/A</v>
      </c>
      <c r="J4" s="2"/>
      <c r="K4" s="3"/>
      <c r="L4" s="7"/>
      <c r="P4" s="5"/>
      <c r="S4" s="5"/>
    </row>
    <row r="5" spans="1:27" x14ac:dyDescent="0.2">
      <c r="A5" s="9" t="str">
        <f t="shared" si="0"/>
        <v>ND</v>
      </c>
      <c r="B5" s="9" t="str">
        <f>IF(L5=0,"ND",IF(L5&gt;=50,1,IF(L5&gt;=40,2,IF(L5&gt;=30,3,IF(L5&gt;=15,4,IF(L5&gt;=5,5,IF(L5&gt;0,6,IF(E=0,7,FALSE))))))))</f>
        <v>ND</v>
      </c>
      <c r="C5" s="11">
        <f t="shared" si="4"/>
        <v>0</v>
      </c>
      <c r="D5" s="11">
        <f t="shared" si="5"/>
        <v>0</v>
      </c>
      <c r="E5" s="9">
        <f t="shared" si="6"/>
        <v>0</v>
      </c>
      <c r="F5" s="11">
        <f t="shared" si="7"/>
        <v>0</v>
      </c>
      <c r="G5" s="15">
        <f t="shared" si="8"/>
        <v>0</v>
      </c>
      <c r="H5" s="22" t="str">
        <f t="shared" si="9"/>
        <v>NDNDND</v>
      </c>
      <c r="I5" s="17" t="e">
        <f>VLOOKUP(H5,score!A4:B346,2,FALSE)</f>
        <v>#N/A</v>
      </c>
    </row>
    <row r="6" spans="1:27" x14ac:dyDescent="0.2">
      <c r="A6" s="9" t="str">
        <f t="shared" si="0"/>
        <v>ND</v>
      </c>
      <c r="B6" s="9" t="str">
        <f>IF(L6=0,"ND",IF(L6&gt;=50,1,IF(L6&gt;=40,2,IF(L6&gt;=30,3,IF(L6&gt;=15,4,IF(L6&gt;=5,5,IF(L6&gt;0,6,IF(E=0,7,FALSE))))))))</f>
        <v>ND</v>
      </c>
      <c r="C6" s="11">
        <f t="shared" si="4"/>
        <v>0</v>
      </c>
      <c r="D6" s="11">
        <f t="shared" si="5"/>
        <v>0</v>
      </c>
      <c r="E6" s="9">
        <f t="shared" si="6"/>
        <v>0</v>
      </c>
      <c r="F6" s="11">
        <f t="shared" si="7"/>
        <v>0</v>
      </c>
      <c r="G6" s="15">
        <f t="shared" si="8"/>
        <v>0</v>
      </c>
      <c r="H6" s="22" t="str">
        <f t="shared" si="9"/>
        <v>NDNDND</v>
      </c>
      <c r="I6" s="17" t="e">
        <f>VLOOKUP(H6,score!A5:B347,2,FALSE)</f>
        <v>#N/A</v>
      </c>
    </row>
    <row r="7" spans="1:27" x14ac:dyDescent="0.2">
      <c r="A7" s="9" t="str">
        <f t="shared" si="0"/>
        <v>ND</v>
      </c>
      <c r="B7" s="9" t="str">
        <f>IF(L7=0,"ND",IF(L7&gt;=50,1,IF(L7&gt;=40,2,IF(L7&gt;=30,3,IF(L7&gt;=15,4,IF(L7&gt;=5,5,IF(L7&gt;0,6,IF(E=0,7,FALSE))))))))</f>
        <v>ND</v>
      </c>
      <c r="C7" s="11">
        <f t="shared" si="4"/>
        <v>0</v>
      </c>
      <c r="D7" s="11">
        <f t="shared" si="5"/>
        <v>0</v>
      </c>
      <c r="E7" s="9">
        <f t="shared" si="6"/>
        <v>0</v>
      </c>
      <c r="F7" s="11">
        <f t="shared" si="7"/>
        <v>0</v>
      </c>
      <c r="G7" s="15">
        <f t="shared" si="8"/>
        <v>0</v>
      </c>
      <c r="H7" s="22" t="str">
        <f t="shared" si="9"/>
        <v>NDNDND</v>
      </c>
      <c r="I7" s="17" t="e">
        <f>VLOOKUP(H7,score!A6:B348,2,FALSE)</f>
        <v>#N/A</v>
      </c>
    </row>
    <row r="8" spans="1:27" x14ac:dyDescent="0.2">
      <c r="A8" s="9" t="str">
        <f t="shared" si="0"/>
        <v>ND</v>
      </c>
      <c r="B8" s="9" t="str">
        <f>IF(L8=0,"ND",IF(L8&gt;=50,1,IF(L8&gt;=40,2,IF(L8&gt;=30,3,IF(L8&gt;=15,4,IF(L8&gt;=5,5,IF(L8&gt;0,6,IF(E=0,7,FALSE))))))))</f>
        <v>ND</v>
      </c>
      <c r="C8" s="11">
        <f t="shared" si="4"/>
        <v>0</v>
      </c>
      <c r="D8" s="11">
        <f t="shared" si="5"/>
        <v>0</v>
      </c>
      <c r="E8" s="9">
        <f t="shared" si="6"/>
        <v>0</v>
      </c>
      <c r="F8" s="11">
        <f t="shared" si="7"/>
        <v>0</v>
      </c>
      <c r="G8" s="15">
        <f t="shared" si="8"/>
        <v>0</v>
      </c>
      <c r="H8" s="22" t="str">
        <f t="shared" si="9"/>
        <v>NDNDND</v>
      </c>
      <c r="I8" s="17" t="e">
        <f>VLOOKUP(H8,score!A7:B349,2,FALSE)</f>
        <v>#N/A</v>
      </c>
    </row>
    <row r="9" spans="1:27" x14ac:dyDescent="0.2">
      <c r="A9" s="9" t="str">
        <f t="shared" si="0"/>
        <v>ND</v>
      </c>
      <c r="B9" s="9" t="str">
        <f>IF(L9=0,"ND",IF(L9&gt;=50,1,IF(L9&gt;=40,2,IF(L9&gt;=30,3,IF(L9&gt;=15,4,IF(L9&gt;=5,5,IF(L9&gt;0,6,IF(E=0,7,FALSE))))))))</f>
        <v>ND</v>
      </c>
      <c r="C9" s="11">
        <f t="shared" si="4"/>
        <v>0</v>
      </c>
      <c r="D9" s="11">
        <f t="shared" si="5"/>
        <v>0</v>
      </c>
      <c r="E9" s="9">
        <f t="shared" si="6"/>
        <v>0</v>
      </c>
      <c r="F9" s="11">
        <f t="shared" si="7"/>
        <v>0</v>
      </c>
      <c r="G9" s="15">
        <f t="shared" si="8"/>
        <v>0</v>
      </c>
      <c r="H9" s="22" t="str">
        <f t="shared" si="9"/>
        <v>NDNDND</v>
      </c>
      <c r="I9" s="17" t="e">
        <f>VLOOKUP(H9,score!A8:B350,2,FALSE)</f>
        <v>#N/A</v>
      </c>
    </row>
    <row r="10" spans="1:27" x14ac:dyDescent="0.2">
      <c r="A10" s="9" t="str">
        <f t="shared" si="0"/>
        <v>ND</v>
      </c>
      <c r="B10" s="9" t="str">
        <f>IF(L10=0,"ND",IF(L10&gt;=50,1,IF(L10&gt;=40,2,IF(L10&gt;=30,3,IF(L10&gt;=15,4,IF(L10&gt;=5,5,IF(L10&gt;0,6,IF(E=0,7,FALSE))))))))</f>
        <v>ND</v>
      </c>
      <c r="C10" s="11">
        <f t="shared" si="4"/>
        <v>0</v>
      </c>
      <c r="D10" s="11">
        <f t="shared" si="5"/>
        <v>0</v>
      </c>
      <c r="E10" s="9">
        <f t="shared" si="6"/>
        <v>0</v>
      </c>
      <c r="F10" s="11">
        <f t="shared" si="7"/>
        <v>0</v>
      </c>
      <c r="G10" s="15">
        <f t="shared" si="8"/>
        <v>0</v>
      </c>
      <c r="H10" s="22" t="str">
        <f t="shared" si="9"/>
        <v>NDNDND</v>
      </c>
      <c r="I10" s="17" t="e">
        <f>VLOOKUP(H10,score!A9:B351,2,FALSE)</f>
        <v>#N/A</v>
      </c>
    </row>
    <row r="11" spans="1:27" x14ac:dyDescent="0.2">
      <c r="A11" s="9" t="str">
        <f t="shared" si="0"/>
        <v>ND</v>
      </c>
      <c r="B11" s="9" t="str">
        <f>IF(L11=0,"ND",IF(L11&gt;=50,1,IF(L11&gt;=40,2,IF(L11&gt;=30,3,IF(L11&gt;=15,4,IF(L11&gt;=5,5,IF(L11&gt;0,6,IF(E=0,7,FALSE))))))))</f>
        <v>ND</v>
      </c>
      <c r="C11" s="11">
        <f t="shared" si="4"/>
        <v>0</v>
      </c>
      <c r="D11" s="11">
        <f t="shared" si="5"/>
        <v>0</v>
      </c>
      <c r="E11" s="9">
        <f t="shared" si="6"/>
        <v>0</v>
      </c>
      <c r="F11" s="11">
        <f t="shared" si="7"/>
        <v>0</v>
      </c>
      <c r="G11" s="15">
        <f t="shared" si="8"/>
        <v>0</v>
      </c>
      <c r="H11" s="22" t="str">
        <f t="shared" si="9"/>
        <v>NDNDND</v>
      </c>
      <c r="I11" s="17" t="e">
        <f>VLOOKUP(H11,score!A10:B352,2,FALSE)</f>
        <v>#N/A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3"/>
  <sheetViews>
    <sheetView workbookViewId="0">
      <selection sqref="A1:B343"/>
    </sheetView>
  </sheetViews>
  <sheetFormatPr defaultRowHeight="13" x14ac:dyDescent="0.2"/>
  <sheetData>
    <row r="1" spans="1:4" x14ac:dyDescent="0.2">
      <c r="A1" s="6" t="s">
        <v>70</v>
      </c>
      <c r="B1" s="6">
        <v>100</v>
      </c>
      <c r="D1" s="6"/>
    </row>
    <row r="2" spans="1:4" x14ac:dyDescent="0.2">
      <c r="A2" s="6" t="s">
        <v>71</v>
      </c>
      <c r="B2" s="6">
        <v>90</v>
      </c>
    </row>
    <row r="3" spans="1:4" x14ac:dyDescent="0.2">
      <c r="A3" s="6" t="s">
        <v>72</v>
      </c>
      <c r="B3" s="6">
        <v>90</v>
      </c>
    </row>
    <row r="4" spans="1:4" x14ac:dyDescent="0.2">
      <c r="A4" s="6" t="s">
        <v>73</v>
      </c>
      <c r="B4" s="6">
        <v>90</v>
      </c>
    </row>
    <row r="5" spans="1:4" x14ac:dyDescent="0.2">
      <c r="A5" s="6" t="s">
        <v>74</v>
      </c>
      <c r="B5" s="6">
        <v>85</v>
      </c>
    </row>
    <row r="6" spans="1:4" x14ac:dyDescent="0.2">
      <c r="A6" s="6" t="s">
        <v>75</v>
      </c>
      <c r="B6" s="6">
        <v>85</v>
      </c>
    </row>
    <row r="7" spans="1:4" x14ac:dyDescent="0.2">
      <c r="A7" s="6" t="s">
        <v>76</v>
      </c>
      <c r="B7" s="6">
        <v>85</v>
      </c>
    </row>
    <row r="8" spans="1:4" x14ac:dyDescent="0.2">
      <c r="A8" s="6" t="s">
        <v>77</v>
      </c>
      <c r="B8" s="6">
        <v>81</v>
      </c>
    </row>
    <row r="9" spans="1:4" x14ac:dyDescent="0.2">
      <c r="A9" s="6" t="s">
        <v>78</v>
      </c>
      <c r="B9" s="6">
        <v>80</v>
      </c>
    </row>
    <row r="10" spans="1:4" x14ac:dyDescent="0.2">
      <c r="A10" s="6" t="s">
        <v>79</v>
      </c>
      <c r="B10" s="6">
        <v>80</v>
      </c>
    </row>
    <row r="11" spans="1:4" x14ac:dyDescent="0.2">
      <c r="A11" s="6" t="s">
        <v>80</v>
      </c>
      <c r="B11" s="6">
        <v>80</v>
      </c>
    </row>
    <row r="12" spans="1:4" x14ac:dyDescent="0.2">
      <c r="A12" s="6" t="s">
        <v>81</v>
      </c>
      <c r="B12" s="6">
        <v>78.33</v>
      </c>
    </row>
    <row r="13" spans="1:4" x14ac:dyDescent="0.2">
      <c r="A13" s="6" t="s">
        <v>82</v>
      </c>
      <c r="B13" s="6">
        <v>78.33</v>
      </c>
    </row>
    <row r="14" spans="1:4" x14ac:dyDescent="0.2">
      <c r="A14" s="6" t="s">
        <v>83</v>
      </c>
      <c r="B14" s="6">
        <v>78.33</v>
      </c>
    </row>
    <row r="15" spans="1:4" x14ac:dyDescent="0.2">
      <c r="A15" s="6" t="s">
        <v>84</v>
      </c>
      <c r="B15" s="6">
        <v>78.33</v>
      </c>
    </row>
    <row r="16" spans="1:4" x14ac:dyDescent="0.2">
      <c r="A16" s="6" t="s">
        <v>85</v>
      </c>
      <c r="B16" s="6">
        <v>78.33</v>
      </c>
    </row>
    <row r="17" spans="1:2" x14ac:dyDescent="0.2">
      <c r="A17" s="6" t="s">
        <v>86</v>
      </c>
      <c r="B17" s="6">
        <v>78.33</v>
      </c>
    </row>
    <row r="18" spans="1:2" x14ac:dyDescent="0.2">
      <c r="A18" s="6" t="s">
        <v>87</v>
      </c>
      <c r="B18" s="6">
        <v>76.67</v>
      </c>
    </row>
    <row r="19" spans="1:2" x14ac:dyDescent="0.2">
      <c r="A19" s="6" t="s">
        <v>88</v>
      </c>
      <c r="B19" s="6">
        <v>76.67</v>
      </c>
    </row>
    <row r="20" spans="1:2" x14ac:dyDescent="0.2">
      <c r="A20" s="6" t="s">
        <v>89</v>
      </c>
      <c r="B20" s="6">
        <v>76.67</v>
      </c>
    </row>
    <row r="21" spans="1:2" x14ac:dyDescent="0.2">
      <c r="A21" s="6" t="s">
        <v>90</v>
      </c>
      <c r="B21" s="6">
        <v>75</v>
      </c>
    </row>
    <row r="22" spans="1:2" x14ac:dyDescent="0.2">
      <c r="A22" s="6" t="s">
        <v>91</v>
      </c>
      <c r="B22" s="6">
        <v>75</v>
      </c>
    </row>
    <row r="23" spans="1:2" x14ac:dyDescent="0.2">
      <c r="A23" s="6" t="s">
        <v>92</v>
      </c>
      <c r="B23" s="6">
        <v>75</v>
      </c>
    </row>
    <row r="24" spans="1:2" x14ac:dyDescent="0.2">
      <c r="A24" s="6" t="s">
        <v>93</v>
      </c>
      <c r="B24" s="6">
        <v>73</v>
      </c>
    </row>
    <row r="25" spans="1:2" x14ac:dyDescent="0.2">
      <c r="A25" s="6" t="s">
        <v>94</v>
      </c>
      <c r="B25" s="6">
        <v>73</v>
      </c>
    </row>
    <row r="26" spans="1:2" x14ac:dyDescent="0.2">
      <c r="A26" s="6" t="s">
        <v>95</v>
      </c>
      <c r="B26" s="6">
        <v>73</v>
      </c>
    </row>
    <row r="27" spans="1:2" x14ac:dyDescent="0.2">
      <c r="A27" s="6" t="s">
        <v>96</v>
      </c>
      <c r="B27" s="6">
        <v>71</v>
      </c>
    </row>
    <row r="28" spans="1:2" x14ac:dyDescent="0.2">
      <c r="A28" s="6" t="s">
        <v>97</v>
      </c>
      <c r="B28" s="6">
        <v>70</v>
      </c>
    </row>
    <row r="29" spans="1:2" x14ac:dyDescent="0.2">
      <c r="A29" s="6" t="s">
        <v>98</v>
      </c>
      <c r="B29" s="6">
        <v>70</v>
      </c>
    </row>
    <row r="30" spans="1:2" x14ac:dyDescent="0.2">
      <c r="A30" s="6" t="s">
        <v>99</v>
      </c>
      <c r="B30" s="6">
        <v>70</v>
      </c>
    </row>
    <row r="31" spans="1:2" x14ac:dyDescent="0.2">
      <c r="A31" s="6" t="s">
        <v>100</v>
      </c>
      <c r="B31" s="6">
        <v>69.17</v>
      </c>
    </row>
    <row r="32" spans="1:2" x14ac:dyDescent="0.2">
      <c r="A32" s="6" t="s">
        <v>101</v>
      </c>
      <c r="B32" s="6">
        <v>69.17</v>
      </c>
    </row>
    <row r="33" spans="1:2" x14ac:dyDescent="0.2">
      <c r="A33" s="6" t="s">
        <v>102</v>
      </c>
      <c r="B33" s="6">
        <v>69.17</v>
      </c>
    </row>
    <row r="34" spans="1:2" x14ac:dyDescent="0.2">
      <c r="A34" s="6" t="s">
        <v>103</v>
      </c>
      <c r="B34" s="6">
        <v>69.17</v>
      </c>
    </row>
    <row r="35" spans="1:2" x14ac:dyDescent="0.2">
      <c r="A35" s="6" t="s">
        <v>104</v>
      </c>
      <c r="B35" s="6">
        <v>69.17</v>
      </c>
    </row>
    <row r="36" spans="1:2" x14ac:dyDescent="0.2">
      <c r="A36" s="6" t="s">
        <v>105</v>
      </c>
      <c r="B36" s="6">
        <v>69.17</v>
      </c>
    </row>
    <row r="37" spans="1:2" x14ac:dyDescent="0.2">
      <c r="A37" s="6" t="s">
        <v>106</v>
      </c>
      <c r="B37" s="6">
        <v>68.33</v>
      </c>
    </row>
    <row r="38" spans="1:2" x14ac:dyDescent="0.2">
      <c r="A38" s="6" t="s">
        <v>107</v>
      </c>
      <c r="B38" s="6">
        <v>68.33</v>
      </c>
    </row>
    <row r="39" spans="1:2" x14ac:dyDescent="0.2">
      <c r="A39" s="6" t="s">
        <v>108</v>
      </c>
      <c r="B39" s="6">
        <v>68.33</v>
      </c>
    </row>
    <row r="40" spans="1:2" x14ac:dyDescent="0.2">
      <c r="A40" s="6" t="s">
        <v>109</v>
      </c>
      <c r="B40" s="6">
        <v>67.5</v>
      </c>
    </row>
    <row r="41" spans="1:2" x14ac:dyDescent="0.2">
      <c r="A41" s="6" t="s">
        <v>110</v>
      </c>
      <c r="B41" s="6">
        <v>67.5</v>
      </c>
    </row>
    <row r="42" spans="1:2" x14ac:dyDescent="0.2">
      <c r="A42" s="6" t="s">
        <v>111</v>
      </c>
      <c r="B42" s="6">
        <v>67.5</v>
      </c>
    </row>
    <row r="43" spans="1:2" x14ac:dyDescent="0.2">
      <c r="A43" s="6" t="s">
        <v>112</v>
      </c>
      <c r="B43" s="6">
        <v>67.5</v>
      </c>
    </row>
    <row r="44" spans="1:2" x14ac:dyDescent="0.2">
      <c r="A44" s="6" t="s">
        <v>113</v>
      </c>
      <c r="B44" s="6">
        <v>67.5</v>
      </c>
    </row>
    <row r="45" spans="1:2" x14ac:dyDescent="0.2">
      <c r="A45" s="6" t="s">
        <v>114</v>
      </c>
      <c r="B45" s="6">
        <v>67.5</v>
      </c>
    </row>
    <row r="46" spans="1:2" x14ac:dyDescent="0.2">
      <c r="A46" s="6" t="s">
        <v>115</v>
      </c>
      <c r="B46" s="6">
        <v>66.67</v>
      </c>
    </row>
    <row r="47" spans="1:2" x14ac:dyDescent="0.2">
      <c r="A47" s="6" t="s">
        <v>116</v>
      </c>
      <c r="B47" s="6">
        <v>66.67</v>
      </c>
    </row>
    <row r="48" spans="1:2" x14ac:dyDescent="0.2">
      <c r="A48" s="6" t="s">
        <v>117</v>
      </c>
      <c r="B48" s="6">
        <v>66.67</v>
      </c>
    </row>
    <row r="49" spans="1:2" x14ac:dyDescent="0.2">
      <c r="A49" s="6" t="s">
        <v>118</v>
      </c>
      <c r="B49" s="6">
        <v>66.67</v>
      </c>
    </row>
    <row r="50" spans="1:2" x14ac:dyDescent="0.2">
      <c r="A50" s="6" t="s">
        <v>119</v>
      </c>
      <c r="B50" s="6">
        <v>66.67</v>
      </c>
    </row>
    <row r="51" spans="1:2" x14ac:dyDescent="0.2">
      <c r="A51" s="6" t="s">
        <v>120</v>
      </c>
      <c r="B51" s="6">
        <v>66.67</v>
      </c>
    </row>
    <row r="52" spans="1:2" x14ac:dyDescent="0.2">
      <c r="A52" s="6" t="s">
        <v>121</v>
      </c>
      <c r="B52" s="6">
        <v>65.83</v>
      </c>
    </row>
    <row r="53" spans="1:2" x14ac:dyDescent="0.2">
      <c r="A53" s="6" t="s">
        <v>122</v>
      </c>
      <c r="B53" s="6">
        <v>65.83</v>
      </c>
    </row>
    <row r="54" spans="1:2" x14ac:dyDescent="0.2">
      <c r="A54" s="6" t="s">
        <v>123</v>
      </c>
      <c r="B54" s="6">
        <v>65.83</v>
      </c>
    </row>
    <row r="55" spans="1:2" x14ac:dyDescent="0.2">
      <c r="A55" s="6" t="s">
        <v>124</v>
      </c>
      <c r="B55" s="6">
        <v>65</v>
      </c>
    </row>
    <row r="56" spans="1:2" x14ac:dyDescent="0.2">
      <c r="A56" s="6" t="s">
        <v>125</v>
      </c>
      <c r="B56" s="6">
        <v>65</v>
      </c>
    </row>
    <row r="57" spans="1:2" x14ac:dyDescent="0.2">
      <c r="A57" s="6" t="s">
        <v>126</v>
      </c>
      <c r="B57" s="6">
        <v>65</v>
      </c>
    </row>
    <row r="58" spans="1:2" x14ac:dyDescent="0.2">
      <c r="A58" s="6" t="s">
        <v>127</v>
      </c>
      <c r="B58" s="6">
        <v>63.67</v>
      </c>
    </row>
    <row r="59" spans="1:2" x14ac:dyDescent="0.2">
      <c r="A59" s="6" t="s">
        <v>128</v>
      </c>
      <c r="B59" s="6">
        <v>63.67</v>
      </c>
    </row>
    <row r="60" spans="1:2" x14ac:dyDescent="0.2">
      <c r="A60" s="6" t="s">
        <v>129</v>
      </c>
      <c r="B60" s="6">
        <v>63.67</v>
      </c>
    </row>
    <row r="61" spans="1:2" x14ac:dyDescent="0.2">
      <c r="A61" s="6" t="s">
        <v>130</v>
      </c>
      <c r="B61" s="6">
        <v>62.33</v>
      </c>
    </row>
    <row r="62" spans="1:2" x14ac:dyDescent="0.2">
      <c r="A62" s="6" t="s">
        <v>131</v>
      </c>
      <c r="B62" s="6">
        <v>62.33</v>
      </c>
    </row>
    <row r="63" spans="1:2" x14ac:dyDescent="0.2">
      <c r="A63" s="6" t="s">
        <v>132</v>
      </c>
      <c r="B63" s="6">
        <v>62.33</v>
      </c>
    </row>
    <row r="64" spans="1:2" x14ac:dyDescent="0.2">
      <c r="A64" s="6" t="s">
        <v>133</v>
      </c>
      <c r="B64" s="6">
        <v>61</v>
      </c>
    </row>
    <row r="65" spans="1:2" x14ac:dyDescent="0.2">
      <c r="A65" s="6" t="s">
        <v>134</v>
      </c>
      <c r="B65" s="6">
        <v>60</v>
      </c>
    </row>
    <row r="66" spans="1:2" x14ac:dyDescent="0.2">
      <c r="A66" s="6" t="s">
        <v>135</v>
      </c>
      <c r="B66" s="6">
        <v>60</v>
      </c>
    </row>
    <row r="67" spans="1:2" x14ac:dyDescent="0.2">
      <c r="A67" s="6" t="s">
        <v>136</v>
      </c>
      <c r="B67" s="6">
        <v>60</v>
      </c>
    </row>
    <row r="68" spans="1:2" x14ac:dyDescent="0.2">
      <c r="A68" s="6" t="s">
        <v>137</v>
      </c>
      <c r="B68" s="6">
        <v>59.5</v>
      </c>
    </row>
    <row r="69" spans="1:2" x14ac:dyDescent="0.2">
      <c r="A69" s="6" t="s">
        <v>138</v>
      </c>
      <c r="B69" s="6">
        <v>59.5</v>
      </c>
    </row>
    <row r="70" spans="1:2" x14ac:dyDescent="0.2">
      <c r="A70" s="6" t="s">
        <v>139</v>
      </c>
      <c r="B70" s="6">
        <v>59.5</v>
      </c>
    </row>
    <row r="71" spans="1:2" x14ac:dyDescent="0.2">
      <c r="A71" s="6" t="s">
        <v>140</v>
      </c>
      <c r="B71" s="6">
        <v>59.5</v>
      </c>
    </row>
    <row r="72" spans="1:2" x14ac:dyDescent="0.2">
      <c r="A72" s="6" t="s">
        <v>141</v>
      </c>
      <c r="B72" s="6">
        <v>59.5</v>
      </c>
    </row>
    <row r="73" spans="1:2" x14ac:dyDescent="0.2">
      <c r="A73" s="6" t="s">
        <v>142</v>
      </c>
      <c r="B73" s="6">
        <v>59.5</v>
      </c>
    </row>
    <row r="74" spans="1:2" x14ac:dyDescent="0.2">
      <c r="A74" s="6" t="s">
        <v>143</v>
      </c>
      <c r="B74" s="6">
        <v>59</v>
      </c>
    </row>
    <row r="75" spans="1:2" x14ac:dyDescent="0.2">
      <c r="A75" s="6" t="s">
        <v>144</v>
      </c>
      <c r="B75" s="6">
        <v>59</v>
      </c>
    </row>
    <row r="76" spans="1:2" x14ac:dyDescent="0.2">
      <c r="A76" s="6" t="s">
        <v>145</v>
      </c>
      <c r="B76" s="6">
        <v>59</v>
      </c>
    </row>
    <row r="77" spans="1:2" x14ac:dyDescent="0.2">
      <c r="A77" s="6" t="s">
        <v>146</v>
      </c>
      <c r="B77" s="6">
        <v>58.5</v>
      </c>
    </row>
    <row r="78" spans="1:2" x14ac:dyDescent="0.2">
      <c r="A78" s="6" t="s">
        <v>147</v>
      </c>
      <c r="B78" s="6">
        <v>58.5</v>
      </c>
    </row>
    <row r="79" spans="1:2" x14ac:dyDescent="0.2">
      <c r="A79" s="6" t="s">
        <v>148</v>
      </c>
      <c r="B79" s="6">
        <v>58.5</v>
      </c>
    </row>
    <row r="80" spans="1:2" x14ac:dyDescent="0.2">
      <c r="A80" s="6" t="s">
        <v>149</v>
      </c>
      <c r="B80" s="6">
        <v>58.5</v>
      </c>
    </row>
    <row r="81" spans="1:2" x14ac:dyDescent="0.2">
      <c r="A81" s="6" t="s">
        <v>150</v>
      </c>
      <c r="B81" s="6">
        <v>58.5</v>
      </c>
    </row>
    <row r="82" spans="1:2" x14ac:dyDescent="0.2">
      <c r="A82" s="6" t="s">
        <v>151</v>
      </c>
      <c r="B82" s="6">
        <v>58.5</v>
      </c>
    </row>
    <row r="83" spans="1:2" x14ac:dyDescent="0.2">
      <c r="A83" s="6" t="s">
        <v>152</v>
      </c>
      <c r="B83" s="6">
        <v>58</v>
      </c>
    </row>
    <row r="84" spans="1:2" x14ac:dyDescent="0.2">
      <c r="A84" s="6" t="s">
        <v>153</v>
      </c>
      <c r="B84" s="6">
        <v>58</v>
      </c>
    </row>
    <row r="85" spans="1:2" x14ac:dyDescent="0.2">
      <c r="A85" s="6" t="s">
        <v>154</v>
      </c>
      <c r="B85" s="6">
        <v>58</v>
      </c>
    </row>
    <row r="86" spans="1:2" x14ac:dyDescent="0.2">
      <c r="A86" s="6" t="s">
        <v>155</v>
      </c>
      <c r="B86" s="6">
        <v>58</v>
      </c>
    </row>
    <row r="87" spans="1:2" x14ac:dyDescent="0.2">
      <c r="A87" s="6" t="s">
        <v>156</v>
      </c>
      <c r="B87" s="6">
        <v>58</v>
      </c>
    </row>
    <row r="88" spans="1:2" x14ac:dyDescent="0.2">
      <c r="A88" s="6" t="s">
        <v>157</v>
      </c>
      <c r="B88" s="6">
        <v>58</v>
      </c>
    </row>
    <row r="89" spans="1:2" x14ac:dyDescent="0.2">
      <c r="A89" s="6" t="s">
        <v>158</v>
      </c>
      <c r="B89" s="6">
        <v>57.5</v>
      </c>
    </row>
    <row r="90" spans="1:2" x14ac:dyDescent="0.2">
      <c r="A90" s="6" t="s">
        <v>159</v>
      </c>
      <c r="B90" s="6">
        <v>57.5</v>
      </c>
    </row>
    <row r="91" spans="1:2" x14ac:dyDescent="0.2">
      <c r="A91" s="6" t="s">
        <v>160</v>
      </c>
      <c r="B91" s="6">
        <v>57.5</v>
      </c>
    </row>
    <row r="92" spans="1:2" x14ac:dyDescent="0.2">
      <c r="A92" s="6" t="s">
        <v>161</v>
      </c>
      <c r="B92" s="6">
        <v>57</v>
      </c>
    </row>
    <row r="93" spans="1:2" x14ac:dyDescent="0.2">
      <c r="A93" s="6" t="s">
        <v>162</v>
      </c>
      <c r="B93" s="6">
        <v>57</v>
      </c>
    </row>
    <row r="94" spans="1:2" x14ac:dyDescent="0.2">
      <c r="A94" s="6" t="s">
        <v>163</v>
      </c>
      <c r="B94" s="6">
        <v>57</v>
      </c>
    </row>
    <row r="95" spans="1:2" x14ac:dyDescent="0.2">
      <c r="A95" s="6" t="s">
        <v>164</v>
      </c>
      <c r="B95" s="6">
        <v>57</v>
      </c>
    </row>
    <row r="96" spans="1:2" x14ac:dyDescent="0.2">
      <c r="A96" s="6" t="s">
        <v>165</v>
      </c>
      <c r="B96" s="6">
        <v>57</v>
      </c>
    </row>
    <row r="97" spans="1:2" x14ac:dyDescent="0.2">
      <c r="A97" s="6" t="s">
        <v>166</v>
      </c>
      <c r="B97" s="6">
        <v>57</v>
      </c>
    </row>
    <row r="98" spans="1:2" x14ac:dyDescent="0.2">
      <c r="A98" s="6" t="s">
        <v>167</v>
      </c>
      <c r="B98" s="6">
        <v>56.5</v>
      </c>
    </row>
    <row r="99" spans="1:2" x14ac:dyDescent="0.2">
      <c r="A99" s="6" t="s">
        <v>168</v>
      </c>
      <c r="B99" s="6">
        <v>56.5</v>
      </c>
    </row>
    <row r="100" spans="1:2" x14ac:dyDescent="0.2">
      <c r="A100" s="6" t="s">
        <v>169</v>
      </c>
      <c r="B100" s="6">
        <v>56.5</v>
      </c>
    </row>
    <row r="101" spans="1:2" x14ac:dyDescent="0.2">
      <c r="A101" s="6" t="s">
        <v>170</v>
      </c>
      <c r="B101" s="6">
        <v>56.5</v>
      </c>
    </row>
    <row r="102" spans="1:2" x14ac:dyDescent="0.2">
      <c r="A102" s="6" t="s">
        <v>171</v>
      </c>
      <c r="B102" s="6">
        <v>56.5</v>
      </c>
    </row>
    <row r="103" spans="1:2" x14ac:dyDescent="0.2">
      <c r="A103" s="6" t="s">
        <v>172</v>
      </c>
      <c r="B103" s="6">
        <v>56.5</v>
      </c>
    </row>
    <row r="104" spans="1:2" x14ac:dyDescent="0.2">
      <c r="A104" s="6" t="s">
        <v>173</v>
      </c>
      <c r="B104" s="6">
        <v>56</v>
      </c>
    </row>
    <row r="105" spans="1:2" x14ac:dyDescent="0.2">
      <c r="A105" s="6" t="s">
        <v>174</v>
      </c>
      <c r="B105" s="6">
        <v>56</v>
      </c>
    </row>
    <row r="106" spans="1:2" x14ac:dyDescent="0.2">
      <c r="A106" s="6" t="s">
        <v>175</v>
      </c>
      <c r="B106" s="6">
        <v>56</v>
      </c>
    </row>
    <row r="107" spans="1:2" x14ac:dyDescent="0.2">
      <c r="A107" s="6" t="s">
        <v>176</v>
      </c>
      <c r="B107" s="6">
        <v>56</v>
      </c>
    </row>
    <row r="108" spans="1:2" x14ac:dyDescent="0.2">
      <c r="A108" s="6" t="s">
        <v>177</v>
      </c>
      <c r="B108" s="6">
        <v>56</v>
      </c>
    </row>
    <row r="109" spans="1:2" x14ac:dyDescent="0.2">
      <c r="A109" s="6" t="s">
        <v>178</v>
      </c>
      <c r="B109" s="6">
        <v>56</v>
      </c>
    </row>
    <row r="110" spans="1:2" x14ac:dyDescent="0.2">
      <c r="A110" s="6" t="s">
        <v>179</v>
      </c>
      <c r="B110" s="6">
        <v>55.5</v>
      </c>
    </row>
    <row r="111" spans="1:2" x14ac:dyDescent="0.2">
      <c r="A111" s="6" t="s">
        <v>180</v>
      </c>
      <c r="B111" s="6">
        <v>55.5</v>
      </c>
    </row>
    <row r="112" spans="1:2" x14ac:dyDescent="0.2">
      <c r="A112" s="6" t="s">
        <v>181</v>
      </c>
      <c r="B112" s="6">
        <v>55.5</v>
      </c>
    </row>
    <row r="113" spans="1:2" x14ac:dyDescent="0.2">
      <c r="A113" s="6" t="s">
        <v>182</v>
      </c>
      <c r="B113" s="6">
        <v>55</v>
      </c>
    </row>
    <row r="114" spans="1:2" x14ac:dyDescent="0.2">
      <c r="A114" s="6" t="s">
        <v>183</v>
      </c>
      <c r="B114" s="6">
        <v>55</v>
      </c>
    </row>
    <row r="115" spans="1:2" x14ac:dyDescent="0.2">
      <c r="A115" s="6" t="s">
        <v>184</v>
      </c>
      <c r="B115" s="6">
        <v>55</v>
      </c>
    </row>
    <row r="116" spans="1:2" x14ac:dyDescent="0.2">
      <c r="A116" s="6" t="s">
        <v>185</v>
      </c>
      <c r="B116" s="6">
        <v>54</v>
      </c>
    </row>
    <row r="117" spans="1:2" x14ac:dyDescent="0.2">
      <c r="A117" s="6" t="s">
        <v>186</v>
      </c>
      <c r="B117" s="6">
        <v>54</v>
      </c>
    </row>
    <row r="118" spans="1:2" x14ac:dyDescent="0.2">
      <c r="A118" s="6" t="s">
        <v>187</v>
      </c>
      <c r="B118" s="6">
        <v>54</v>
      </c>
    </row>
    <row r="119" spans="1:2" x14ac:dyDescent="0.2">
      <c r="A119" s="6" t="s">
        <v>188</v>
      </c>
      <c r="B119" s="6">
        <v>53</v>
      </c>
    </row>
    <row r="120" spans="1:2" x14ac:dyDescent="0.2">
      <c r="A120" s="6" t="s">
        <v>189</v>
      </c>
      <c r="B120" s="6">
        <v>53</v>
      </c>
    </row>
    <row r="121" spans="1:2" x14ac:dyDescent="0.2">
      <c r="A121" s="6" t="s">
        <v>190</v>
      </c>
      <c r="B121" s="6">
        <v>53</v>
      </c>
    </row>
    <row r="122" spans="1:2" x14ac:dyDescent="0.2">
      <c r="A122" s="6" t="s">
        <v>191</v>
      </c>
      <c r="B122" s="6">
        <v>52</v>
      </c>
    </row>
    <row r="123" spans="1:2" x14ac:dyDescent="0.2">
      <c r="A123" s="6" t="s">
        <v>192</v>
      </c>
      <c r="B123" s="6">
        <v>52</v>
      </c>
    </row>
    <row r="124" spans="1:2" x14ac:dyDescent="0.2">
      <c r="A124" s="6" t="s">
        <v>193</v>
      </c>
      <c r="B124" s="6">
        <v>52</v>
      </c>
    </row>
    <row r="125" spans="1:2" x14ac:dyDescent="0.2">
      <c r="A125" s="6" t="s">
        <v>194</v>
      </c>
      <c r="B125" s="6">
        <v>51</v>
      </c>
    </row>
    <row r="126" spans="1:2" x14ac:dyDescent="0.2">
      <c r="A126" s="6" t="s">
        <v>195</v>
      </c>
      <c r="B126" s="6">
        <v>50</v>
      </c>
    </row>
    <row r="127" spans="1:2" x14ac:dyDescent="0.2">
      <c r="A127" s="6" t="s">
        <v>196</v>
      </c>
      <c r="B127" s="6">
        <v>50</v>
      </c>
    </row>
    <row r="128" spans="1:2" x14ac:dyDescent="0.2">
      <c r="A128" s="6" t="s">
        <v>197</v>
      </c>
      <c r="B128" s="6">
        <v>50</v>
      </c>
    </row>
    <row r="129" spans="1:2" x14ac:dyDescent="0.2">
      <c r="A129" s="6" t="s">
        <v>198</v>
      </c>
      <c r="B129" s="6">
        <v>49.64</v>
      </c>
    </row>
    <row r="130" spans="1:2" x14ac:dyDescent="0.2">
      <c r="A130" s="6" t="s">
        <v>199</v>
      </c>
      <c r="B130" s="6">
        <v>49.64</v>
      </c>
    </row>
    <row r="131" spans="1:2" x14ac:dyDescent="0.2">
      <c r="A131" s="6" t="s">
        <v>200</v>
      </c>
      <c r="B131" s="6">
        <v>49.64</v>
      </c>
    </row>
    <row r="132" spans="1:2" x14ac:dyDescent="0.2">
      <c r="A132" s="6" t="s">
        <v>201</v>
      </c>
      <c r="B132" s="6">
        <v>49.64</v>
      </c>
    </row>
    <row r="133" spans="1:2" x14ac:dyDescent="0.2">
      <c r="A133" s="6" t="s">
        <v>202</v>
      </c>
      <c r="B133" s="6">
        <v>49.64</v>
      </c>
    </row>
    <row r="134" spans="1:2" x14ac:dyDescent="0.2">
      <c r="A134" s="6" t="s">
        <v>203</v>
      </c>
      <c r="B134" s="6">
        <v>49.64</v>
      </c>
    </row>
    <row r="135" spans="1:2" x14ac:dyDescent="0.2">
      <c r="A135" s="6" t="s">
        <v>204</v>
      </c>
      <c r="B135" s="6">
        <v>49.29</v>
      </c>
    </row>
    <row r="136" spans="1:2" x14ac:dyDescent="0.2">
      <c r="A136" s="6" t="s">
        <v>205</v>
      </c>
      <c r="B136" s="6">
        <v>49.29</v>
      </c>
    </row>
    <row r="137" spans="1:2" x14ac:dyDescent="0.2">
      <c r="A137" s="6" t="s">
        <v>206</v>
      </c>
      <c r="B137" s="6">
        <v>49.29</v>
      </c>
    </row>
    <row r="138" spans="1:2" x14ac:dyDescent="0.2">
      <c r="A138" s="6" t="s">
        <v>207</v>
      </c>
      <c r="B138" s="6">
        <v>48.93</v>
      </c>
    </row>
    <row r="139" spans="1:2" x14ac:dyDescent="0.2">
      <c r="A139" s="6" t="s">
        <v>208</v>
      </c>
      <c r="B139" s="6">
        <v>48.93</v>
      </c>
    </row>
    <row r="140" spans="1:2" x14ac:dyDescent="0.2">
      <c r="A140" s="6" t="s">
        <v>209</v>
      </c>
      <c r="B140" s="6">
        <v>48.93</v>
      </c>
    </row>
    <row r="141" spans="1:2" x14ac:dyDescent="0.2">
      <c r="A141" s="6" t="s">
        <v>210</v>
      </c>
      <c r="B141" s="6">
        <v>48.93</v>
      </c>
    </row>
    <row r="142" spans="1:2" x14ac:dyDescent="0.2">
      <c r="A142" s="6" t="s">
        <v>211</v>
      </c>
      <c r="B142" s="6">
        <v>48.93</v>
      </c>
    </row>
    <row r="143" spans="1:2" x14ac:dyDescent="0.2">
      <c r="A143" s="6" t="s">
        <v>212</v>
      </c>
      <c r="B143" s="6">
        <v>48.93</v>
      </c>
    </row>
    <row r="144" spans="1:2" x14ac:dyDescent="0.2">
      <c r="A144" s="6" t="s">
        <v>213</v>
      </c>
      <c r="B144" s="6">
        <v>48.57</v>
      </c>
    </row>
    <row r="145" spans="1:2" x14ac:dyDescent="0.2">
      <c r="A145" s="6" t="s">
        <v>214</v>
      </c>
      <c r="B145" s="6">
        <v>48.57</v>
      </c>
    </row>
    <row r="146" spans="1:2" x14ac:dyDescent="0.2">
      <c r="A146" s="6" t="s">
        <v>215</v>
      </c>
      <c r="B146" s="6">
        <v>48.57</v>
      </c>
    </row>
    <row r="147" spans="1:2" x14ac:dyDescent="0.2">
      <c r="A147" s="6" t="s">
        <v>216</v>
      </c>
      <c r="B147" s="6">
        <v>48.57</v>
      </c>
    </row>
    <row r="148" spans="1:2" x14ac:dyDescent="0.2">
      <c r="A148" s="6" t="s">
        <v>217</v>
      </c>
      <c r="B148" s="6">
        <v>48.57</v>
      </c>
    </row>
    <row r="149" spans="1:2" x14ac:dyDescent="0.2">
      <c r="A149" s="6" t="s">
        <v>218</v>
      </c>
      <c r="B149" s="6">
        <v>48.57</v>
      </c>
    </row>
    <row r="150" spans="1:2" x14ac:dyDescent="0.2">
      <c r="A150" s="6" t="s">
        <v>219</v>
      </c>
      <c r="B150" s="6">
        <v>48.21</v>
      </c>
    </row>
    <row r="151" spans="1:2" x14ac:dyDescent="0.2">
      <c r="A151" s="6" t="s">
        <v>220</v>
      </c>
      <c r="B151" s="6">
        <v>48.21</v>
      </c>
    </row>
    <row r="152" spans="1:2" x14ac:dyDescent="0.2">
      <c r="A152" s="6" t="s">
        <v>221</v>
      </c>
      <c r="B152" s="6">
        <v>48.21</v>
      </c>
    </row>
    <row r="153" spans="1:2" x14ac:dyDescent="0.2">
      <c r="A153" s="6" t="s">
        <v>222</v>
      </c>
      <c r="B153" s="6">
        <v>47.86</v>
      </c>
    </row>
    <row r="154" spans="1:2" x14ac:dyDescent="0.2">
      <c r="A154" s="6" t="s">
        <v>223</v>
      </c>
      <c r="B154" s="6">
        <v>47.86</v>
      </c>
    </row>
    <row r="155" spans="1:2" x14ac:dyDescent="0.2">
      <c r="A155" s="6" t="s">
        <v>224</v>
      </c>
      <c r="B155" s="6">
        <v>47.86</v>
      </c>
    </row>
    <row r="156" spans="1:2" x14ac:dyDescent="0.2">
      <c r="A156" s="6" t="s">
        <v>225</v>
      </c>
      <c r="B156" s="6">
        <v>47.86</v>
      </c>
    </row>
    <row r="157" spans="1:2" x14ac:dyDescent="0.2">
      <c r="A157" s="6" t="s">
        <v>226</v>
      </c>
      <c r="B157" s="6">
        <v>47.86</v>
      </c>
    </row>
    <row r="158" spans="1:2" x14ac:dyDescent="0.2">
      <c r="A158" s="6" t="s">
        <v>227</v>
      </c>
      <c r="B158" s="6">
        <v>47.86</v>
      </c>
    </row>
    <row r="159" spans="1:2" x14ac:dyDescent="0.2">
      <c r="A159" s="6" t="s">
        <v>228</v>
      </c>
      <c r="B159" s="6">
        <v>47.5</v>
      </c>
    </row>
    <row r="160" spans="1:2" x14ac:dyDescent="0.2">
      <c r="A160" s="6" t="s">
        <v>229</v>
      </c>
      <c r="B160" s="6">
        <v>47.5</v>
      </c>
    </row>
    <row r="161" spans="1:2" x14ac:dyDescent="0.2">
      <c r="A161" s="6" t="s">
        <v>230</v>
      </c>
      <c r="B161" s="6">
        <v>47.5</v>
      </c>
    </row>
    <row r="162" spans="1:2" x14ac:dyDescent="0.2">
      <c r="A162" s="6" t="s">
        <v>231</v>
      </c>
      <c r="B162" s="6">
        <v>47.5</v>
      </c>
    </row>
    <row r="163" spans="1:2" x14ac:dyDescent="0.2">
      <c r="A163" s="6" t="s">
        <v>232</v>
      </c>
      <c r="B163" s="6">
        <v>47.5</v>
      </c>
    </row>
    <row r="164" spans="1:2" x14ac:dyDescent="0.2">
      <c r="A164" s="6" t="s">
        <v>233</v>
      </c>
      <c r="B164" s="6">
        <v>47.5</v>
      </c>
    </row>
    <row r="165" spans="1:2" x14ac:dyDescent="0.2">
      <c r="A165" s="6" t="s">
        <v>234</v>
      </c>
      <c r="B165" s="6">
        <v>47.14</v>
      </c>
    </row>
    <row r="166" spans="1:2" x14ac:dyDescent="0.2">
      <c r="A166" s="6" t="s">
        <v>235</v>
      </c>
      <c r="B166" s="6">
        <v>47.14</v>
      </c>
    </row>
    <row r="167" spans="1:2" x14ac:dyDescent="0.2">
      <c r="A167" s="6" t="s">
        <v>236</v>
      </c>
      <c r="B167" s="6">
        <v>47.14</v>
      </c>
    </row>
    <row r="168" spans="1:2" x14ac:dyDescent="0.2">
      <c r="A168" s="6" t="s">
        <v>237</v>
      </c>
      <c r="B168" s="6">
        <v>47.14</v>
      </c>
    </row>
    <row r="169" spans="1:2" x14ac:dyDescent="0.2">
      <c r="A169" s="6" t="s">
        <v>238</v>
      </c>
      <c r="B169" s="6">
        <v>47.14</v>
      </c>
    </row>
    <row r="170" spans="1:2" x14ac:dyDescent="0.2">
      <c r="A170" s="6" t="s">
        <v>239</v>
      </c>
      <c r="B170" s="6">
        <v>47.14</v>
      </c>
    </row>
    <row r="171" spans="1:2" x14ac:dyDescent="0.2">
      <c r="A171" s="6" t="s">
        <v>240</v>
      </c>
      <c r="B171" s="6">
        <v>46.79</v>
      </c>
    </row>
    <row r="172" spans="1:2" x14ac:dyDescent="0.2">
      <c r="A172" s="6" t="s">
        <v>241</v>
      </c>
      <c r="B172" s="6">
        <v>46.79</v>
      </c>
    </row>
    <row r="173" spans="1:2" x14ac:dyDescent="0.2">
      <c r="A173" s="6" t="s">
        <v>242</v>
      </c>
      <c r="B173" s="6">
        <v>46.79</v>
      </c>
    </row>
    <row r="174" spans="1:2" x14ac:dyDescent="0.2">
      <c r="A174" s="6" t="s">
        <v>243</v>
      </c>
      <c r="B174" s="6">
        <v>46.43</v>
      </c>
    </row>
    <row r="175" spans="1:2" x14ac:dyDescent="0.2">
      <c r="A175" s="6" t="s">
        <v>244</v>
      </c>
      <c r="B175" s="6">
        <v>46.43</v>
      </c>
    </row>
    <row r="176" spans="1:2" x14ac:dyDescent="0.2">
      <c r="A176" s="6" t="s">
        <v>245</v>
      </c>
      <c r="B176" s="6">
        <v>46.43</v>
      </c>
    </row>
    <row r="177" spans="1:2" x14ac:dyDescent="0.2">
      <c r="A177" s="6" t="s">
        <v>246</v>
      </c>
      <c r="B177" s="6">
        <v>46.43</v>
      </c>
    </row>
    <row r="178" spans="1:2" x14ac:dyDescent="0.2">
      <c r="A178" s="6" t="s">
        <v>247</v>
      </c>
      <c r="B178" s="6">
        <v>46.43</v>
      </c>
    </row>
    <row r="179" spans="1:2" x14ac:dyDescent="0.2">
      <c r="A179" s="6" t="s">
        <v>248</v>
      </c>
      <c r="B179" s="6">
        <v>46.43</v>
      </c>
    </row>
    <row r="180" spans="1:2" x14ac:dyDescent="0.2">
      <c r="A180" s="6" t="s">
        <v>249</v>
      </c>
      <c r="B180" s="6">
        <v>46.07</v>
      </c>
    </row>
    <row r="181" spans="1:2" x14ac:dyDescent="0.2">
      <c r="A181" s="6" t="s">
        <v>250</v>
      </c>
      <c r="B181" s="6">
        <v>46.07</v>
      </c>
    </row>
    <row r="182" spans="1:2" x14ac:dyDescent="0.2">
      <c r="A182" s="6" t="s">
        <v>251</v>
      </c>
      <c r="B182" s="6">
        <v>46.07</v>
      </c>
    </row>
    <row r="183" spans="1:2" x14ac:dyDescent="0.2">
      <c r="A183" s="6" t="s">
        <v>252</v>
      </c>
      <c r="B183" s="6">
        <v>46.07</v>
      </c>
    </row>
    <row r="184" spans="1:2" x14ac:dyDescent="0.2">
      <c r="A184" s="6" t="s">
        <v>253</v>
      </c>
      <c r="B184" s="6">
        <v>46.07</v>
      </c>
    </row>
    <row r="185" spans="1:2" x14ac:dyDescent="0.2">
      <c r="A185" s="6" t="s">
        <v>254</v>
      </c>
      <c r="B185" s="6">
        <v>46.07</v>
      </c>
    </row>
    <row r="186" spans="1:2" x14ac:dyDescent="0.2">
      <c r="A186" s="6" t="s">
        <v>255</v>
      </c>
      <c r="B186" s="6">
        <v>45.71</v>
      </c>
    </row>
    <row r="187" spans="1:2" x14ac:dyDescent="0.2">
      <c r="A187" s="6" t="s">
        <v>256</v>
      </c>
      <c r="B187" s="6">
        <v>45.71</v>
      </c>
    </row>
    <row r="188" spans="1:2" x14ac:dyDescent="0.2">
      <c r="A188" s="6" t="s">
        <v>257</v>
      </c>
      <c r="B188" s="6">
        <v>45.71</v>
      </c>
    </row>
    <row r="189" spans="1:2" x14ac:dyDescent="0.2">
      <c r="A189" s="6" t="s">
        <v>258</v>
      </c>
      <c r="B189" s="6">
        <v>45.71</v>
      </c>
    </row>
    <row r="190" spans="1:2" x14ac:dyDescent="0.2">
      <c r="A190" s="6" t="s">
        <v>259</v>
      </c>
      <c r="B190" s="6">
        <v>45.71</v>
      </c>
    </row>
    <row r="191" spans="1:2" x14ac:dyDescent="0.2">
      <c r="A191" s="6" t="s">
        <v>260</v>
      </c>
      <c r="B191" s="6">
        <v>45.71</v>
      </c>
    </row>
    <row r="192" spans="1:2" x14ac:dyDescent="0.2">
      <c r="A192" s="6" t="s">
        <v>261</v>
      </c>
      <c r="B192" s="6">
        <v>45.36</v>
      </c>
    </row>
    <row r="193" spans="1:2" x14ac:dyDescent="0.2">
      <c r="A193" s="6" t="s">
        <v>262</v>
      </c>
      <c r="B193" s="6">
        <v>45.36</v>
      </c>
    </row>
    <row r="194" spans="1:2" x14ac:dyDescent="0.2">
      <c r="A194" s="6" t="s">
        <v>263</v>
      </c>
      <c r="B194" s="6">
        <v>45.36</v>
      </c>
    </row>
    <row r="195" spans="1:2" x14ac:dyDescent="0.2">
      <c r="A195" s="6" t="s">
        <v>264</v>
      </c>
      <c r="B195" s="6">
        <v>45.36</v>
      </c>
    </row>
    <row r="196" spans="1:2" x14ac:dyDescent="0.2">
      <c r="A196" s="6" t="s">
        <v>265</v>
      </c>
      <c r="B196" s="6">
        <v>45.36</v>
      </c>
    </row>
    <row r="197" spans="1:2" x14ac:dyDescent="0.2">
      <c r="A197" s="6" t="s">
        <v>266</v>
      </c>
      <c r="B197" s="6">
        <v>45.36</v>
      </c>
    </row>
    <row r="198" spans="1:2" x14ac:dyDescent="0.2">
      <c r="A198" s="6" t="s">
        <v>267</v>
      </c>
      <c r="B198" s="6">
        <v>45</v>
      </c>
    </row>
    <row r="199" spans="1:2" x14ac:dyDescent="0.2">
      <c r="A199" s="6" t="s">
        <v>268</v>
      </c>
      <c r="B199" s="6">
        <v>45</v>
      </c>
    </row>
    <row r="200" spans="1:2" x14ac:dyDescent="0.2">
      <c r="A200" s="6" t="s">
        <v>269</v>
      </c>
      <c r="B200" s="6">
        <v>45</v>
      </c>
    </row>
    <row r="201" spans="1:2" x14ac:dyDescent="0.2">
      <c r="A201" s="6" t="s">
        <v>270</v>
      </c>
      <c r="B201" s="6">
        <v>44.33</v>
      </c>
    </row>
    <row r="202" spans="1:2" x14ac:dyDescent="0.2">
      <c r="A202" s="6" t="s">
        <v>271</v>
      </c>
      <c r="B202" s="6">
        <v>44.33</v>
      </c>
    </row>
    <row r="203" spans="1:2" x14ac:dyDescent="0.2">
      <c r="A203" s="6" t="s">
        <v>272</v>
      </c>
      <c r="B203" s="6">
        <v>44.33</v>
      </c>
    </row>
    <row r="204" spans="1:2" x14ac:dyDescent="0.2">
      <c r="A204" s="6" t="s">
        <v>273</v>
      </c>
      <c r="B204" s="6">
        <v>43.67</v>
      </c>
    </row>
    <row r="205" spans="1:2" x14ac:dyDescent="0.2">
      <c r="A205" s="6" t="s">
        <v>274</v>
      </c>
      <c r="B205" s="6">
        <v>43.67</v>
      </c>
    </row>
    <row r="206" spans="1:2" x14ac:dyDescent="0.2">
      <c r="A206" s="6" t="s">
        <v>275</v>
      </c>
      <c r="B206" s="6">
        <v>43.67</v>
      </c>
    </row>
    <row r="207" spans="1:2" x14ac:dyDescent="0.2">
      <c r="A207" s="6" t="s">
        <v>276</v>
      </c>
      <c r="B207" s="6">
        <v>43</v>
      </c>
    </row>
    <row r="208" spans="1:2" x14ac:dyDescent="0.2">
      <c r="A208" s="6" t="s">
        <v>277</v>
      </c>
      <c r="B208" s="6">
        <v>43</v>
      </c>
    </row>
    <row r="209" spans="1:2" x14ac:dyDescent="0.2">
      <c r="A209" s="6" t="s">
        <v>278</v>
      </c>
      <c r="B209" s="6">
        <v>43</v>
      </c>
    </row>
    <row r="210" spans="1:2" x14ac:dyDescent="0.2">
      <c r="A210" s="6" t="s">
        <v>279</v>
      </c>
      <c r="B210" s="6">
        <v>42.33</v>
      </c>
    </row>
    <row r="211" spans="1:2" x14ac:dyDescent="0.2">
      <c r="A211" s="6" t="s">
        <v>280</v>
      </c>
      <c r="B211" s="6">
        <v>42.33</v>
      </c>
    </row>
    <row r="212" spans="1:2" x14ac:dyDescent="0.2">
      <c r="A212" s="6" t="s">
        <v>281</v>
      </c>
      <c r="B212" s="6">
        <v>42.33</v>
      </c>
    </row>
    <row r="213" spans="1:2" x14ac:dyDescent="0.2">
      <c r="A213" s="6" t="s">
        <v>282</v>
      </c>
      <c r="B213" s="6">
        <v>41.67</v>
      </c>
    </row>
    <row r="214" spans="1:2" x14ac:dyDescent="0.2">
      <c r="A214" s="6" t="s">
        <v>283</v>
      </c>
      <c r="B214" s="6">
        <v>41.67</v>
      </c>
    </row>
    <row r="215" spans="1:2" x14ac:dyDescent="0.2">
      <c r="A215" s="6" t="s">
        <v>284</v>
      </c>
      <c r="B215" s="6">
        <v>41.67</v>
      </c>
    </row>
    <row r="216" spans="1:2" x14ac:dyDescent="0.2">
      <c r="A216" s="6" t="s">
        <v>285</v>
      </c>
      <c r="B216" s="6">
        <v>41</v>
      </c>
    </row>
    <row r="217" spans="1:2" x14ac:dyDescent="0.2">
      <c r="A217" s="6" t="s">
        <v>286</v>
      </c>
      <c r="B217" s="6">
        <v>40</v>
      </c>
    </row>
    <row r="218" spans="1:2" x14ac:dyDescent="0.2">
      <c r="A218" s="6" t="s">
        <v>287</v>
      </c>
      <c r="B218" s="6">
        <v>40</v>
      </c>
    </row>
    <row r="219" spans="1:2" x14ac:dyDescent="0.2">
      <c r="A219" s="6" t="s">
        <v>288</v>
      </c>
      <c r="B219" s="6">
        <v>40</v>
      </c>
    </row>
    <row r="220" spans="1:2" x14ac:dyDescent="0.2">
      <c r="A220" s="6" t="s">
        <v>289</v>
      </c>
      <c r="B220" s="6">
        <v>39.76</v>
      </c>
    </row>
    <row r="221" spans="1:2" x14ac:dyDescent="0.2">
      <c r="A221" s="6" t="s">
        <v>290</v>
      </c>
      <c r="B221" s="6">
        <v>39.76</v>
      </c>
    </row>
    <row r="222" spans="1:2" x14ac:dyDescent="0.2">
      <c r="A222" s="6" t="s">
        <v>291</v>
      </c>
      <c r="B222" s="6">
        <v>39.76</v>
      </c>
    </row>
    <row r="223" spans="1:2" x14ac:dyDescent="0.2">
      <c r="A223" s="6" t="s">
        <v>292</v>
      </c>
      <c r="B223" s="6">
        <v>39.76</v>
      </c>
    </row>
    <row r="224" spans="1:2" x14ac:dyDescent="0.2">
      <c r="A224" s="6" t="s">
        <v>293</v>
      </c>
      <c r="B224" s="6">
        <v>39.76</v>
      </c>
    </row>
    <row r="225" spans="1:2" x14ac:dyDescent="0.2">
      <c r="A225" s="6" t="s">
        <v>294</v>
      </c>
      <c r="B225" s="6">
        <v>39.76</v>
      </c>
    </row>
    <row r="226" spans="1:2" x14ac:dyDescent="0.2">
      <c r="A226" s="6" t="s">
        <v>295</v>
      </c>
      <c r="B226" s="6">
        <v>39.520000000000003</v>
      </c>
    </row>
    <row r="227" spans="1:2" x14ac:dyDescent="0.2">
      <c r="A227" s="6" t="s">
        <v>296</v>
      </c>
      <c r="B227" s="6">
        <v>39.520000000000003</v>
      </c>
    </row>
    <row r="228" spans="1:2" x14ac:dyDescent="0.2">
      <c r="A228" s="6" t="s">
        <v>297</v>
      </c>
      <c r="B228" s="6">
        <v>39.520000000000003</v>
      </c>
    </row>
    <row r="229" spans="1:2" x14ac:dyDescent="0.2">
      <c r="A229" s="6" t="s">
        <v>298</v>
      </c>
      <c r="B229" s="6">
        <v>39.29</v>
      </c>
    </row>
    <row r="230" spans="1:2" x14ac:dyDescent="0.2">
      <c r="A230" s="6" t="s">
        <v>299</v>
      </c>
      <c r="B230" s="6">
        <v>39.29</v>
      </c>
    </row>
    <row r="231" spans="1:2" x14ac:dyDescent="0.2">
      <c r="A231" s="6" t="s">
        <v>300</v>
      </c>
      <c r="B231" s="6">
        <v>39.29</v>
      </c>
    </row>
    <row r="232" spans="1:2" x14ac:dyDescent="0.2">
      <c r="A232" s="6" t="s">
        <v>301</v>
      </c>
      <c r="B232" s="6">
        <v>39.29</v>
      </c>
    </row>
    <row r="233" spans="1:2" x14ac:dyDescent="0.2">
      <c r="A233" s="6" t="s">
        <v>302</v>
      </c>
      <c r="B233" s="6">
        <v>39.29</v>
      </c>
    </row>
    <row r="234" spans="1:2" x14ac:dyDescent="0.2">
      <c r="A234" s="6" t="s">
        <v>303</v>
      </c>
      <c r="B234" s="6">
        <v>39.29</v>
      </c>
    </row>
    <row r="235" spans="1:2" x14ac:dyDescent="0.2">
      <c r="A235" s="6" t="s">
        <v>304</v>
      </c>
      <c r="B235" s="6">
        <v>39.049999999999997</v>
      </c>
    </row>
    <row r="236" spans="1:2" x14ac:dyDescent="0.2">
      <c r="A236" s="6" t="s">
        <v>305</v>
      </c>
      <c r="B236" s="6">
        <v>39.049999999999997</v>
      </c>
    </row>
    <row r="237" spans="1:2" x14ac:dyDescent="0.2">
      <c r="A237" s="6" t="s">
        <v>306</v>
      </c>
      <c r="B237" s="6">
        <v>39.049999999999997</v>
      </c>
    </row>
    <row r="238" spans="1:2" x14ac:dyDescent="0.2">
      <c r="A238" s="6" t="s">
        <v>307</v>
      </c>
      <c r="B238" s="6">
        <v>39.049999999999997</v>
      </c>
    </row>
    <row r="239" spans="1:2" x14ac:dyDescent="0.2">
      <c r="A239" s="6" t="s">
        <v>308</v>
      </c>
      <c r="B239" s="6">
        <v>39.049999999999997</v>
      </c>
    </row>
    <row r="240" spans="1:2" x14ac:dyDescent="0.2">
      <c r="A240" s="6" t="s">
        <v>309</v>
      </c>
      <c r="B240" s="6">
        <v>39.049999999999997</v>
      </c>
    </row>
    <row r="241" spans="1:2" x14ac:dyDescent="0.2">
      <c r="A241" s="6" t="s">
        <v>310</v>
      </c>
      <c r="B241" s="6">
        <v>38.81</v>
      </c>
    </row>
    <row r="242" spans="1:2" x14ac:dyDescent="0.2">
      <c r="A242" s="6" t="s">
        <v>311</v>
      </c>
      <c r="B242" s="6">
        <v>38.81</v>
      </c>
    </row>
    <row r="243" spans="1:2" x14ac:dyDescent="0.2">
      <c r="A243" s="6" t="s">
        <v>312</v>
      </c>
      <c r="B243" s="6">
        <v>38.81</v>
      </c>
    </row>
    <row r="244" spans="1:2" x14ac:dyDescent="0.2">
      <c r="A244" s="6" t="s">
        <v>313</v>
      </c>
      <c r="B244" s="6">
        <v>38.57</v>
      </c>
    </row>
    <row r="245" spans="1:2" x14ac:dyDescent="0.2">
      <c r="A245" s="6" t="s">
        <v>314</v>
      </c>
      <c r="B245" s="6">
        <v>38.57</v>
      </c>
    </row>
    <row r="246" spans="1:2" x14ac:dyDescent="0.2">
      <c r="A246" s="6" t="s">
        <v>315</v>
      </c>
      <c r="B246" s="6">
        <v>38.57</v>
      </c>
    </row>
    <row r="247" spans="1:2" x14ac:dyDescent="0.2">
      <c r="A247" s="6" t="s">
        <v>316</v>
      </c>
      <c r="B247" s="6">
        <v>38.57</v>
      </c>
    </row>
    <row r="248" spans="1:2" x14ac:dyDescent="0.2">
      <c r="A248" s="6" t="s">
        <v>317</v>
      </c>
      <c r="B248" s="6">
        <v>38.57</v>
      </c>
    </row>
    <row r="249" spans="1:2" x14ac:dyDescent="0.2">
      <c r="A249" s="6" t="s">
        <v>318</v>
      </c>
      <c r="B249" s="6">
        <v>38.57</v>
      </c>
    </row>
    <row r="250" spans="1:2" x14ac:dyDescent="0.2">
      <c r="A250" s="6" t="s">
        <v>319</v>
      </c>
      <c r="B250" s="6">
        <v>38.33</v>
      </c>
    </row>
    <row r="251" spans="1:2" x14ac:dyDescent="0.2">
      <c r="A251" s="6" t="s">
        <v>320</v>
      </c>
      <c r="B251" s="6">
        <v>38.33</v>
      </c>
    </row>
    <row r="252" spans="1:2" x14ac:dyDescent="0.2">
      <c r="A252" s="6" t="s">
        <v>321</v>
      </c>
      <c r="B252" s="6">
        <v>38.33</v>
      </c>
    </row>
    <row r="253" spans="1:2" x14ac:dyDescent="0.2">
      <c r="A253" s="6" t="s">
        <v>322</v>
      </c>
      <c r="B253" s="6">
        <v>38.33</v>
      </c>
    </row>
    <row r="254" spans="1:2" x14ac:dyDescent="0.2">
      <c r="A254" s="6" t="s">
        <v>323</v>
      </c>
      <c r="B254" s="6">
        <v>38.33</v>
      </c>
    </row>
    <row r="255" spans="1:2" x14ac:dyDescent="0.2">
      <c r="A255" s="6" t="s">
        <v>324</v>
      </c>
      <c r="B255" s="6">
        <v>38.33</v>
      </c>
    </row>
    <row r="256" spans="1:2" x14ac:dyDescent="0.2">
      <c r="A256" s="6" t="s">
        <v>325</v>
      </c>
      <c r="B256" s="6">
        <v>38.1</v>
      </c>
    </row>
    <row r="257" spans="1:2" x14ac:dyDescent="0.2">
      <c r="A257" s="6" t="s">
        <v>326</v>
      </c>
      <c r="B257" s="6">
        <v>38.1</v>
      </c>
    </row>
    <row r="258" spans="1:2" x14ac:dyDescent="0.2">
      <c r="A258" s="6" t="s">
        <v>327</v>
      </c>
      <c r="B258" s="6">
        <v>38.1</v>
      </c>
    </row>
    <row r="259" spans="1:2" x14ac:dyDescent="0.2">
      <c r="A259" s="6" t="s">
        <v>328</v>
      </c>
      <c r="B259" s="6">
        <v>38.1</v>
      </c>
    </row>
    <row r="260" spans="1:2" x14ac:dyDescent="0.2">
      <c r="A260" s="6" t="s">
        <v>329</v>
      </c>
      <c r="B260" s="6">
        <v>38.1</v>
      </c>
    </row>
    <row r="261" spans="1:2" x14ac:dyDescent="0.2">
      <c r="A261" s="6" t="s">
        <v>330</v>
      </c>
      <c r="B261" s="6">
        <v>38.1</v>
      </c>
    </row>
    <row r="262" spans="1:2" x14ac:dyDescent="0.2">
      <c r="A262" s="6" t="s">
        <v>331</v>
      </c>
      <c r="B262" s="6">
        <v>37.86</v>
      </c>
    </row>
    <row r="263" spans="1:2" x14ac:dyDescent="0.2">
      <c r="A263" s="6" t="s">
        <v>332</v>
      </c>
      <c r="B263" s="6">
        <v>37.86</v>
      </c>
    </row>
    <row r="264" spans="1:2" x14ac:dyDescent="0.2">
      <c r="A264" s="6" t="s">
        <v>333</v>
      </c>
      <c r="B264" s="6">
        <v>37.86</v>
      </c>
    </row>
    <row r="265" spans="1:2" x14ac:dyDescent="0.2">
      <c r="A265" s="6" t="s">
        <v>334</v>
      </c>
      <c r="B265" s="6">
        <v>37.619999999999997</v>
      </c>
    </row>
    <row r="266" spans="1:2" x14ac:dyDescent="0.2">
      <c r="A266" s="6" t="s">
        <v>335</v>
      </c>
      <c r="B266" s="6">
        <v>37.619999999999997</v>
      </c>
    </row>
    <row r="267" spans="1:2" x14ac:dyDescent="0.2">
      <c r="A267" s="6" t="s">
        <v>336</v>
      </c>
      <c r="B267" s="6">
        <v>37.619999999999997</v>
      </c>
    </row>
    <row r="268" spans="1:2" x14ac:dyDescent="0.2">
      <c r="A268" s="6" t="s">
        <v>337</v>
      </c>
      <c r="B268" s="6">
        <v>37.619999999999997</v>
      </c>
    </row>
    <row r="269" spans="1:2" x14ac:dyDescent="0.2">
      <c r="A269" s="6" t="s">
        <v>338</v>
      </c>
      <c r="B269" s="6">
        <v>37.619999999999997</v>
      </c>
    </row>
    <row r="270" spans="1:2" x14ac:dyDescent="0.2">
      <c r="A270" s="6" t="s">
        <v>339</v>
      </c>
      <c r="B270" s="6">
        <v>37.619999999999997</v>
      </c>
    </row>
    <row r="271" spans="1:2" x14ac:dyDescent="0.2">
      <c r="A271" s="6" t="s">
        <v>340</v>
      </c>
      <c r="B271" s="6">
        <v>37.380000000000003</v>
      </c>
    </row>
    <row r="272" spans="1:2" x14ac:dyDescent="0.2">
      <c r="A272" s="6" t="s">
        <v>341</v>
      </c>
      <c r="B272" s="6">
        <v>37.380000000000003</v>
      </c>
    </row>
    <row r="273" spans="1:2" x14ac:dyDescent="0.2">
      <c r="A273" s="6" t="s">
        <v>342</v>
      </c>
      <c r="B273" s="6">
        <v>37.380000000000003</v>
      </c>
    </row>
    <row r="274" spans="1:2" x14ac:dyDescent="0.2">
      <c r="A274" s="6" t="s">
        <v>343</v>
      </c>
      <c r="B274" s="6">
        <v>37.380000000000003</v>
      </c>
    </row>
    <row r="275" spans="1:2" x14ac:dyDescent="0.2">
      <c r="A275" s="6" t="s">
        <v>344</v>
      </c>
      <c r="B275" s="6">
        <v>37.380000000000003</v>
      </c>
    </row>
    <row r="276" spans="1:2" x14ac:dyDescent="0.2">
      <c r="A276" s="6" t="s">
        <v>345</v>
      </c>
      <c r="B276" s="6">
        <v>37.380000000000003</v>
      </c>
    </row>
    <row r="277" spans="1:2" x14ac:dyDescent="0.2">
      <c r="A277" s="6" t="s">
        <v>346</v>
      </c>
      <c r="B277" s="6">
        <v>37.14</v>
      </c>
    </row>
    <row r="278" spans="1:2" x14ac:dyDescent="0.2">
      <c r="A278" s="6" t="s">
        <v>347</v>
      </c>
      <c r="B278" s="6">
        <v>37.14</v>
      </c>
    </row>
    <row r="279" spans="1:2" x14ac:dyDescent="0.2">
      <c r="A279" s="6" t="s">
        <v>348</v>
      </c>
      <c r="B279" s="6">
        <v>37.14</v>
      </c>
    </row>
    <row r="280" spans="1:2" x14ac:dyDescent="0.2">
      <c r="A280" s="6" t="s">
        <v>349</v>
      </c>
      <c r="B280" s="6">
        <v>37.14</v>
      </c>
    </row>
    <row r="281" spans="1:2" x14ac:dyDescent="0.2">
      <c r="A281" s="6" t="s">
        <v>350</v>
      </c>
      <c r="B281" s="6">
        <v>37.14</v>
      </c>
    </row>
    <row r="282" spans="1:2" x14ac:dyDescent="0.2">
      <c r="A282" s="6" t="s">
        <v>351</v>
      </c>
      <c r="B282" s="6">
        <v>37.14</v>
      </c>
    </row>
    <row r="283" spans="1:2" x14ac:dyDescent="0.2">
      <c r="A283" s="6" t="s">
        <v>352</v>
      </c>
      <c r="B283" s="6">
        <v>36.9</v>
      </c>
    </row>
    <row r="284" spans="1:2" x14ac:dyDescent="0.2">
      <c r="A284" s="6" t="s">
        <v>353</v>
      </c>
      <c r="B284" s="6">
        <v>36.9</v>
      </c>
    </row>
    <row r="285" spans="1:2" x14ac:dyDescent="0.2">
      <c r="A285" s="6" t="s">
        <v>354</v>
      </c>
      <c r="B285" s="6">
        <v>36.9</v>
      </c>
    </row>
    <row r="286" spans="1:2" x14ac:dyDescent="0.2">
      <c r="A286" s="6" t="s">
        <v>355</v>
      </c>
      <c r="B286" s="6">
        <v>36.9</v>
      </c>
    </row>
    <row r="287" spans="1:2" x14ac:dyDescent="0.2">
      <c r="A287" s="6" t="s">
        <v>356</v>
      </c>
      <c r="B287" s="6">
        <v>36.9</v>
      </c>
    </row>
    <row r="288" spans="1:2" x14ac:dyDescent="0.2">
      <c r="A288" s="6" t="s">
        <v>357</v>
      </c>
      <c r="B288" s="6">
        <v>36.9</v>
      </c>
    </row>
    <row r="289" spans="1:2" x14ac:dyDescent="0.2">
      <c r="A289" s="6" t="s">
        <v>358</v>
      </c>
      <c r="B289" s="6">
        <v>36.67</v>
      </c>
    </row>
    <row r="290" spans="1:2" x14ac:dyDescent="0.2">
      <c r="A290" s="6" t="s">
        <v>359</v>
      </c>
      <c r="B290" s="6">
        <v>36.67</v>
      </c>
    </row>
    <row r="291" spans="1:2" x14ac:dyDescent="0.2">
      <c r="A291" s="6" t="s">
        <v>360</v>
      </c>
      <c r="B291" s="6">
        <v>36.67</v>
      </c>
    </row>
    <row r="292" spans="1:2" x14ac:dyDescent="0.2">
      <c r="A292" s="6" t="s">
        <v>361</v>
      </c>
      <c r="B292" s="6">
        <v>36.43</v>
      </c>
    </row>
    <row r="293" spans="1:2" x14ac:dyDescent="0.2">
      <c r="A293" s="6" t="s">
        <v>362</v>
      </c>
      <c r="B293" s="6">
        <v>36.43</v>
      </c>
    </row>
    <row r="294" spans="1:2" x14ac:dyDescent="0.2">
      <c r="A294" s="6" t="s">
        <v>363</v>
      </c>
      <c r="B294" s="6">
        <v>36.43</v>
      </c>
    </row>
    <row r="295" spans="1:2" x14ac:dyDescent="0.2">
      <c r="A295" s="6" t="s">
        <v>364</v>
      </c>
      <c r="B295" s="6">
        <v>36.43</v>
      </c>
    </row>
    <row r="296" spans="1:2" x14ac:dyDescent="0.2">
      <c r="A296" s="6" t="s">
        <v>365</v>
      </c>
      <c r="B296" s="6">
        <v>36.43</v>
      </c>
    </row>
    <row r="297" spans="1:2" x14ac:dyDescent="0.2">
      <c r="A297" s="6" t="s">
        <v>366</v>
      </c>
      <c r="B297" s="6">
        <v>36.43</v>
      </c>
    </row>
    <row r="298" spans="1:2" x14ac:dyDescent="0.2">
      <c r="A298" s="6" t="s">
        <v>367</v>
      </c>
      <c r="B298" s="6">
        <v>36.19</v>
      </c>
    </row>
    <row r="299" spans="1:2" x14ac:dyDescent="0.2">
      <c r="A299" s="6" t="s">
        <v>368</v>
      </c>
      <c r="B299" s="6">
        <v>36.19</v>
      </c>
    </row>
    <row r="300" spans="1:2" x14ac:dyDescent="0.2">
      <c r="A300" s="6" t="s">
        <v>369</v>
      </c>
      <c r="B300" s="6">
        <v>36.19</v>
      </c>
    </row>
    <row r="301" spans="1:2" x14ac:dyDescent="0.2">
      <c r="A301" s="6" t="s">
        <v>370</v>
      </c>
      <c r="B301" s="6">
        <v>36.19</v>
      </c>
    </row>
    <row r="302" spans="1:2" x14ac:dyDescent="0.2">
      <c r="A302" s="6" t="s">
        <v>371</v>
      </c>
      <c r="B302" s="6">
        <v>36.19</v>
      </c>
    </row>
    <row r="303" spans="1:2" x14ac:dyDescent="0.2">
      <c r="A303" s="6" t="s">
        <v>372</v>
      </c>
      <c r="B303" s="6">
        <v>36.19</v>
      </c>
    </row>
    <row r="304" spans="1:2" x14ac:dyDescent="0.2">
      <c r="A304" s="6" t="s">
        <v>373</v>
      </c>
      <c r="B304" s="6">
        <v>35.950000000000003</v>
      </c>
    </row>
    <row r="305" spans="1:2" x14ac:dyDescent="0.2">
      <c r="A305" s="6" t="s">
        <v>374</v>
      </c>
      <c r="B305" s="6">
        <v>35.950000000000003</v>
      </c>
    </row>
    <row r="306" spans="1:2" x14ac:dyDescent="0.2">
      <c r="A306" s="6" t="s">
        <v>375</v>
      </c>
      <c r="B306" s="6">
        <v>35.950000000000003</v>
      </c>
    </row>
    <row r="307" spans="1:2" x14ac:dyDescent="0.2">
      <c r="A307" s="6" t="s">
        <v>376</v>
      </c>
      <c r="B307" s="6">
        <v>35.950000000000003</v>
      </c>
    </row>
    <row r="308" spans="1:2" x14ac:dyDescent="0.2">
      <c r="A308" s="6" t="s">
        <v>377</v>
      </c>
      <c r="B308" s="6">
        <v>35.950000000000003</v>
      </c>
    </row>
    <row r="309" spans="1:2" x14ac:dyDescent="0.2">
      <c r="A309" s="6" t="s">
        <v>378</v>
      </c>
      <c r="B309" s="6">
        <v>35.950000000000003</v>
      </c>
    </row>
    <row r="310" spans="1:2" x14ac:dyDescent="0.2">
      <c r="A310" s="6" t="s">
        <v>379</v>
      </c>
      <c r="B310" s="6">
        <v>35.71</v>
      </c>
    </row>
    <row r="311" spans="1:2" x14ac:dyDescent="0.2">
      <c r="A311" s="6" t="s">
        <v>380</v>
      </c>
      <c r="B311" s="6">
        <v>35.71</v>
      </c>
    </row>
    <row r="312" spans="1:2" x14ac:dyDescent="0.2">
      <c r="A312" s="6" t="s">
        <v>381</v>
      </c>
      <c r="B312" s="6">
        <v>35.71</v>
      </c>
    </row>
    <row r="313" spans="1:2" x14ac:dyDescent="0.2">
      <c r="A313" s="6" t="s">
        <v>382</v>
      </c>
      <c r="B313" s="6">
        <v>35.71</v>
      </c>
    </row>
    <row r="314" spans="1:2" x14ac:dyDescent="0.2">
      <c r="A314" s="6" t="s">
        <v>383</v>
      </c>
      <c r="B314" s="6">
        <v>35.71</v>
      </c>
    </row>
    <row r="315" spans="1:2" x14ac:dyDescent="0.2">
      <c r="A315" s="6" t="s">
        <v>384</v>
      </c>
      <c r="B315" s="6">
        <v>35.71</v>
      </c>
    </row>
    <row r="316" spans="1:2" x14ac:dyDescent="0.2">
      <c r="A316" s="6" t="s">
        <v>385</v>
      </c>
      <c r="B316" s="6">
        <v>35.479999999999997</v>
      </c>
    </row>
    <row r="317" spans="1:2" x14ac:dyDescent="0.2">
      <c r="A317" s="6" t="s">
        <v>386</v>
      </c>
      <c r="B317" s="6">
        <v>35.479999999999997</v>
      </c>
    </row>
    <row r="318" spans="1:2" x14ac:dyDescent="0.2">
      <c r="A318" s="6" t="s">
        <v>387</v>
      </c>
      <c r="B318" s="6">
        <v>35.479999999999997</v>
      </c>
    </row>
    <row r="319" spans="1:2" x14ac:dyDescent="0.2">
      <c r="A319" s="6" t="s">
        <v>388</v>
      </c>
      <c r="B319" s="6">
        <v>35.479999999999997</v>
      </c>
    </row>
    <row r="320" spans="1:2" x14ac:dyDescent="0.2">
      <c r="A320" s="6" t="s">
        <v>389</v>
      </c>
      <c r="B320" s="6">
        <v>35.479999999999997</v>
      </c>
    </row>
    <row r="321" spans="1:2" x14ac:dyDescent="0.2">
      <c r="A321" s="6" t="s">
        <v>390</v>
      </c>
      <c r="B321" s="6">
        <v>35.479999999999997</v>
      </c>
    </row>
    <row r="322" spans="1:2" x14ac:dyDescent="0.2">
      <c r="A322" s="6" t="s">
        <v>391</v>
      </c>
      <c r="B322" s="6">
        <v>35.24</v>
      </c>
    </row>
    <row r="323" spans="1:2" x14ac:dyDescent="0.2">
      <c r="A323" s="6" t="s">
        <v>392</v>
      </c>
      <c r="B323" s="6">
        <v>35.24</v>
      </c>
    </row>
    <row r="324" spans="1:2" x14ac:dyDescent="0.2">
      <c r="A324" s="6" t="s">
        <v>393</v>
      </c>
      <c r="B324" s="6">
        <v>35.24</v>
      </c>
    </row>
    <row r="325" spans="1:2" x14ac:dyDescent="0.2">
      <c r="A325" s="6" t="s">
        <v>394</v>
      </c>
      <c r="B325" s="6">
        <v>35</v>
      </c>
    </row>
    <row r="326" spans="1:2" x14ac:dyDescent="0.2">
      <c r="A326" s="6" t="s">
        <v>395</v>
      </c>
      <c r="B326" s="6">
        <v>35</v>
      </c>
    </row>
    <row r="327" spans="1:2" x14ac:dyDescent="0.2">
      <c r="A327" s="6" t="s">
        <v>396</v>
      </c>
      <c r="B327" s="6">
        <v>35</v>
      </c>
    </row>
    <row r="328" spans="1:2" x14ac:dyDescent="0.2">
      <c r="A328" s="6" t="s">
        <v>397</v>
      </c>
      <c r="B328" s="6">
        <v>35.17</v>
      </c>
    </row>
    <row r="329" spans="1:2" x14ac:dyDescent="0.2">
      <c r="A329" s="6" t="s">
        <v>398</v>
      </c>
      <c r="B329" s="6">
        <v>35.17</v>
      </c>
    </row>
    <row r="330" spans="1:2" x14ac:dyDescent="0.2">
      <c r="A330" s="6" t="s">
        <v>399</v>
      </c>
      <c r="B330" s="6">
        <v>35.17</v>
      </c>
    </row>
    <row r="331" spans="1:2" x14ac:dyDescent="0.2">
      <c r="A331" s="6" t="s">
        <v>400</v>
      </c>
      <c r="B331" s="6">
        <v>34.33</v>
      </c>
    </row>
    <row r="332" spans="1:2" x14ac:dyDescent="0.2">
      <c r="A332" s="6" t="s">
        <v>401</v>
      </c>
      <c r="B332" s="6">
        <v>34.33</v>
      </c>
    </row>
    <row r="333" spans="1:2" x14ac:dyDescent="0.2">
      <c r="A333" s="6" t="s">
        <v>402</v>
      </c>
      <c r="B333" s="6">
        <v>34.33</v>
      </c>
    </row>
    <row r="334" spans="1:2" x14ac:dyDescent="0.2">
      <c r="A334" s="6" t="s">
        <v>403</v>
      </c>
      <c r="B334" s="6">
        <v>33.5</v>
      </c>
    </row>
    <row r="335" spans="1:2" x14ac:dyDescent="0.2">
      <c r="A335" s="6" t="s">
        <v>404</v>
      </c>
      <c r="B335" s="6">
        <v>33.5</v>
      </c>
    </row>
    <row r="336" spans="1:2" x14ac:dyDescent="0.2">
      <c r="A336" s="6" t="s">
        <v>405</v>
      </c>
      <c r="B336" s="6">
        <v>33.5</v>
      </c>
    </row>
    <row r="337" spans="1:2" x14ac:dyDescent="0.2">
      <c r="A337" s="6" t="s">
        <v>406</v>
      </c>
      <c r="B337" s="6">
        <v>32.67</v>
      </c>
    </row>
    <row r="338" spans="1:2" x14ac:dyDescent="0.2">
      <c r="A338" s="6" t="s">
        <v>407</v>
      </c>
      <c r="B338" s="6">
        <v>32.67</v>
      </c>
    </row>
    <row r="339" spans="1:2" x14ac:dyDescent="0.2">
      <c r="A339" s="6" t="s">
        <v>408</v>
      </c>
      <c r="B339" s="6">
        <v>32.67</v>
      </c>
    </row>
    <row r="340" spans="1:2" x14ac:dyDescent="0.2">
      <c r="A340" s="6" t="s">
        <v>409</v>
      </c>
      <c r="B340" s="6">
        <v>31.83</v>
      </c>
    </row>
    <row r="341" spans="1:2" x14ac:dyDescent="0.2">
      <c r="A341" s="6" t="s">
        <v>410</v>
      </c>
      <c r="B341" s="6">
        <v>31.83</v>
      </c>
    </row>
    <row r="342" spans="1:2" x14ac:dyDescent="0.2">
      <c r="A342" s="6" t="s">
        <v>411</v>
      </c>
      <c r="B342" s="6">
        <v>31.83</v>
      </c>
    </row>
    <row r="343" spans="1:2" x14ac:dyDescent="0.2">
      <c r="A343" s="6" t="s">
        <v>412</v>
      </c>
      <c r="B343" s="6">
        <v>31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calc</vt:lpstr>
      <vt:lpstr>score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2017-03-14T08:07:26Z</dcterms:modified>
</cp:coreProperties>
</file>